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PIETARIO\Desktop\yuriria\"/>
    </mc:Choice>
  </mc:AlternateContent>
  <bookViews>
    <workbookView xWindow="28680" yWindow="-120" windowWidth="29040" windowHeight="15720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COG!$A$3:$G$76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4" l="1"/>
  <c r="G57" i="4" s="1"/>
  <c r="D56" i="4"/>
  <c r="G56" i="4" s="1"/>
  <c r="D55" i="4"/>
  <c r="G55" i="4" s="1"/>
  <c r="D54" i="4"/>
  <c r="G54" i="4" s="1"/>
  <c r="D53" i="4"/>
  <c r="G53" i="4" s="1"/>
  <c r="D52" i="4"/>
  <c r="G52" i="4" s="1"/>
  <c r="D51" i="4"/>
  <c r="G51" i="4" s="1"/>
  <c r="D50" i="4"/>
  <c r="G50" i="4" s="1"/>
  <c r="D49" i="4"/>
  <c r="G49" i="4" s="1"/>
  <c r="D48" i="4"/>
  <c r="G48" i="4" s="1"/>
  <c r="G47" i="4"/>
  <c r="D47" i="4"/>
  <c r="D46" i="4"/>
  <c r="G46" i="4" s="1"/>
  <c r="D45" i="4"/>
  <c r="G45" i="4" s="1"/>
  <c r="D44" i="4"/>
  <c r="G44" i="4" s="1"/>
  <c r="D43" i="4"/>
  <c r="G43" i="4" s="1"/>
  <c r="D42" i="4"/>
  <c r="G42" i="4" s="1"/>
  <c r="D41" i="4"/>
  <c r="G41" i="4" s="1"/>
  <c r="D40" i="4"/>
  <c r="G40" i="4" s="1"/>
  <c r="D39" i="4"/>
  <c r="G39" i="4" s="1"/>
  <c r="D38" i="4"/>
  <c r="G38" i="4" s="1"/>
  <c r="D37" i="4"/>
  <c r="G37" i="4" s="1"/>
  <c r="D36" i="4"/>
  <c r="G36" i="4" s="1"/>
  <c r="D35" i="4"/>
  <c r="G35" i="4" s="1"/>
  <c r="D34" i="4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F95" i="4" l="1"/>
  <c r="E95" i="4"/>
  <c r="C95" i="4"/>
  <c r="D93" i="4"/>
  <c r="G93" i="4" s="1"/>
  <c r="D91" i="4"/>
  <c r="G91" i="4" s="1"/>
  <c r="D89" i="4"/>
  <c r="G89" i="4" s="1"/>
  <c r="D87" i="4"/>
  <c r="G87" i="4" s="1"/>
  <c r="D85" i="4"/>
  <c r="G85" i="4" s="1"/>
  <c r="D83" i="4"/>
  <c r="G83" i="4" s="1"/>
  <c r="D81" i="4"/>
  <c r="G81" i="4" s="1"/>
  <c r="B95" i="4"/>
  <c r="F73" i="4"/>
  <c r="E73" i="4"/>
  <c r="D71" i="4"/>
  <c r="G71" i="4" s="1"/>
  <c r="D70" i="4"/>
  <c r="G70" i="4" s="1"/>
  <c r="D69" i="4"/>
  <c r="G69" i="4" s="1"/>
  <c r="D68" i="4"/>
  <c r="G68" i="4" s="1"/>
  <c r="C73" i="4"/>
  <c r="B73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59" i="4"/>
  <c r="E59" i="4"/>
  <c r="C59" i="4"/>
  <c r="B59" i="4"/>
  <c r="G73" i="4" l="1"/>
  <c r="G95" i="4"/>
  <c r="D73" i="4"/>
  <c r="D95" i="4"/>
  <c r="G59" i="4"/>
  <c r="D59" i="4"/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F16" i="8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G28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B43" i="6"/>
  <c r="B33" i="6"/>
  <c r="B23" i="6"/>
  <c r="B13" i="6"/>
  <c r="B5" i="6"/>
  <c r="D43" i="6" l="1"/>
  <c r="G43" i="6" s="1"/>
  <c r="D53" i="6"/>
  <c r="G53" i="6" s="1"/>
  <c r="D69" i="6"/>
  <c r="G69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16" i="8"/>
  <c r="B42" i="5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G16" i="8"/>
  <c r="D42" i="5" l="1"/>
  <c r="D77" i="6"/>
  <c r="G5" i="6"/>
  <c r="G77" i="6" s="1"/>
  <c r="G42" i="5"/>
</calcChain>
</file>

<file path=xl/sharedStrings.xml><?xml version="1.0" encoding="utf-8"?>
<sst xmlns="http://schemas.openxmlformats.org/spreadsheetml/2006/main" count="246" uniqueCount="186">
  <si>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</si>
  <si>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</si>
  <si>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</si>
  <si>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</si>
  <si>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</si>
  <si>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</si>
  <si>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</si>
  <si>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</si>
  <si>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</si>
  <si>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</si>
  <si>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</si>
  <si>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</si>
  <si>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</si>
  <si>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</si>
  <si>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</si>
  <si>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</si>
  <si>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</si>
  <si>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</si>
  <si>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</si>
  <si>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</si>
  <si>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</si>
  <si>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</si>
  <si>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</si>
  <si>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</si>
  <si>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</si>
  <si>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</si>
  <si>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</si>
  <si>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</si>
  <si>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</si>
  <si>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</si>
  <si>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</si>
  <si>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</si>
  <si>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</si>
  <si>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</si>
  <si>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</si>
  <si>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</si>
  <si>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</si>
  <si>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</si>
  <si>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</si>
  <si>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</si>
  <si>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</si>
  <si>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</si>
  <si>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</si>
  <si>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</si>
  <si>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</si>
  <si>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</si>
  <si>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</si>
  <si>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</si>
  <si>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</si>
  <si>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</si>
  <si>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</si>
  <si>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</si>
  <si>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</si>
  <si>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</si>
  <si>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</si>
  <si>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</si>
  <si>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</si>
  <si>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</si>
  <si>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</si>
  <si>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</si>
  <si>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</si>
  <si>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</si>
  <si>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</si>
  <si>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</si>
  <si>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</si>
  <si>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</si>
  <si>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</si>
  <si>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</si>
  <si>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</si>
  <si>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</si>
  <si>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</si>
  <si>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</si>
  <si>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</si>
  <si>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</si>
  <si>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</si>
  <si>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</si>
  <si>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</si>
  <si>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</si>
  <si>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</si>
  <si>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</si>
  <si>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</si>
  <si>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</si>
  <si>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</si>
  <si>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</si>
  <si>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</si>
  <si>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</si>
  <si>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</si>
  <si>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</si>
  <si>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</si>
  <si>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</si>
  <si>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</si>
  <si>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</si>
  <si>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</si>
  <si>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</si>
  <si>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</si>
  <si>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</si>
  <si>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</si>
  <si>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</si>
  <si>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</si>
  <si>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</si>
  <si>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</si>
  <si>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</si>
  <si>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</si>
  <si>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</si>
  <si>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</si>
  <si>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</si>
  <si>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</si>
  <si>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</si>
  <si>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</si>
  <si>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</si>
  <si>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</si>
  <si>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</si>
  <si>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</si>
  <si>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</si>
  <si>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</si>
  <si>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</si>
  <si>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</si>
  <si>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</si>
  <si>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</si>
  <si>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</si>
  <si>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</si>
  <si>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</si>
  <si>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</si>
  <si>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</si>
  <si>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</si>
  <si>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</si>
  <si>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</si>
  <si>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</si>
  <si>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</si>
  <si>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Municipio de Yuriria
Estado Analítico del Ejercicio del Presupuesto de Egresos
Clasificación por Objeto del Gasto (Capítulo y Concepto)
Del 1 de Enero al 30 de Septiembre de 2024</t>
  </si>
  <si>
    <t>Municipio de Yuriria
Estado Analítico del Ejercicio del Presupuesto de Egresos
Clasificación Económica (por Tipo de Gasto)
Del 1 de Enero al 30 de Septiembre de 2024</t>
  </si>
  <si>
    <t>31111M460010100 SINDICO</t>
  </si>
  <si>
    <t>31111M460010200 REGIDORES</t>
  </si>
  <si>
    <t>31111M460010300 PRESIDENTE MUNICIPAL</t>
  </si>
  <si>
    <t>31111M460020100 PRESIDENCIA MUNICIPAL</t>
  </si>
  <si>
    <t>31111M460020200 COORDINACION DE DESARROL</t>
  </si>
  <si>
    <t>31111M460020400 DEPARTAMENTO AYUDAS VARI</t>
  </si>
  <si>
    <t>31111M460020500 OFICINA DE ENLACE CIUDAD</t>
  </si>
  <si>
    <t>31111M460030000 DIRECCION DE COMUNICACIO</t>
  </si>
  <si>
    <t>31111M460040000 JUZGADO MUNICIPAL</t>
  </si>
  <si>
    <t>31111M460050000 DIRECCION DE ASUNTOS JUR</t>
  </si>
  <si>
    <t>31111M460060000 DIRECCION DE TURISMO</t>
  </si>
  <si>
    <t>31111M460070000 DIRECCION DE INFORMATICA</t>
  </si>
  <si>
    <t>31111M460080000 INSTITUTO MPAL DE LA JUV</t>
  </si>
  <si>
    <t>31111M460090000 SECRETARIA DEL H. AYUNTA</t>
  </si>
  <si>
    <t>31111M460100000 DIRECCION DE FISCALIZACI</t>
  </si>
  <si>
    <t>31111M460110000 DIRECCION DE SANIDAD</t>
  </si>
  <si>
    <t>31111M460120000 ARCHIVO MUNICIPAL</t>
  </si>
  <si>
    <t>31111M460130000 OFICINA ENLACE SRE</t>
  </si>
  <si>
    <t>31111M460140100 TESORERIA MUNICIPAL</t>
  </si>
  <si>
    <t>31111M460140200 JEFATURA DE ADQUISICIONE</t>
  </si>
  <si>
    <t>31111M460140300 COORDINACION DE MANTENIM</t>
  </si>
  <si>
    <t>31111M460150000 DIRECCION DE PREDIAL Y C</t>
  </si>
  <si>
    <t>31111M460160000 DIRECCION DE RECURSOS HU</t>
  </si>
  <si>
    <t>31111M460170000 UNID TRANSP Y ACCESO A L</t>
  </si>
  <si>
    <t>31111M460180000 DIRECCION DE OBRAS PUBLI</t>
  </si>
  <si>
    <t>31111M460190000 DIRECCION DE DESARROLLO</t>
  </si>
  <si>
    <t>31111M460200000 DIRECCION DE PLANEACION</t>
  </si>
  <si>
    <t>31111M460210000 COMISARIA DE SEGURIDAD P</t>
  </si>
  <si>
    <t>31111M460220000 DIRECCION DE PROTECCION</t>
  </si>
  <si>
    <t>31111M460230000 DIRECCION DE MOVILIDAD M</t>
  </si>
  <si>
    <t>31111M460240100 DIRECCION DE SERVICIOS P</t>
  </si>
  <si>
    <t>31111M460240200 LIMPIA</t>
  </si>
  <si>
    <t>31111M460240300 PARQUES Y JARDINES</t>
  </si>
  <si>
    <t>31111M460240400 PANTEONES</t>
  </si>
  <si>
    <t>31111M460240500 ALUMBRADO PUBLICO</t>
  </si>
  <si>
    <t>31111M460240600 COORDINACION DE SERVICIO</t>
  </si>
  <si>
    <t>31111M460250000 DIRECCION DE MEDIO AMBIE</t>
  </si>
  <si>
    <t>31111M460260000 DIRECCION DE ASENTAMIENT</t>
  </si>
  <si>
    <t>31111M460270000 DIRECCION DE AGUA POTABL</t>
  </si>
  <si>
    <t>31111M460280000 DIRECCION DE DESARROLLO</t>
  </si>
  <si>
    <t>31111M460290000 DIRECCION DE DESARROLLO</t>
  </si>
  <si>
    <t>31111M460300000 DIRECCION DE DESARROLLO</t>
  </si>
  <si>
    <t>31111M460310000 IMUVI</t>
  </si>
  <si>
    <t>31111M460320000 INSTANCIA DE LA MUJER YU</t>
  </si>
  <si>
    <t>31111M460330000 DIRECCION DE ATENCION AL</t>
  </si>
  <si>
    <t>31111M460340000 DIRECCION DE EDUCACION P</t>
  </si>
  <si>
    <t>31111M460350000 DIRECCION DE DEPORTE</t>
  </si>
  <si>
    <t>31111M460360000 DIRECCION DE CASA DE LA</t>
  </si>
  <si>
    <t>31111M460370000 CONTRALORIA MUNICIPAL</t>
  </si>
  <si>
    <t>31111M460380000 PROCURADURIA AUXILIAR</t>
  </si>
  <si>
    <t>31111M460900100 SIST PARA EL DES INTERAL</t>
  </si>
  <si>
    <t>Municipio de Yuriria
Estado Analítico del Ejercicio del Presupuesto de Egresos
Clasificación Administrativa
Del 1 de Enero al 30 de Septiembre de 2024</t>
  </si>
  <si>
    <t>Municipio de Yuriria
Estado Analítico del Ejercicio del Presupuesto de Egresos
Clasificación Administrativa (Poderes)
Del 1 de Enero al 30 de Septiembre de 2024</t>
  </si>
  <si>
    <t>Municipio de Yuriria
Estado Analítico del Ejercicio del Presupuesto de Egresos
Clasificación Administrativa (Sector Paraestatal)
Del 1 de Enero al 30 de Septiembre de 2024</t>
  </si>
  <si>
    <t>Municipio de Yuriria
Estado Analítico del Ejercicio del Presupuesto de Egresos
Clasificación Funcional (Finalidad y Función)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</si>
</sst>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9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2" xfId="0" applyNumberFormat="1" applyFont="1" applyBorder="1" applyProtection="1">
      <protection locked="0"/>
    </xf>
    <xf numFmtId="0" fontId="2" fillId="0" borderId="0" xfId="0" applyFont="1"/>
    <xf numFmtId="4" fontId="2" fillId="0" borderId="10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4" fontId="6" fillId="0" borderId="6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2" xfId="9" applyFont="1" applyBorder="1" applyAlignment="1">
      <alignment horizontal="center" vertical="center" wrapText="1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15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/>
    <xf numFmtId="0" fontId="2" fillId="0" borderId="3" xfId="0" applyFont="1" applyBorder="1"/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showGridLines="0" workbookViewId="0">
      <selection sqref="A1:G1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50.1" customHeight="1" x14ac:dyDescent="0.2">
      <c r="A1" s="41" t="s">
        <v>129</v>
      </c>
      <c r="B1" s="41"/>
      <c r="C1" s="41"/>
      <c r="D1" s="41"/>
      <c r="E1" s="41"/>
      <c r="F1" s="41"/>
      <c r="G1" s="42"/>
    </row>
    <row r="2" spans="1:8" x14ac:dyDescent="0.2">
      <c r="A2" s="31"/>
      <c r="B2" s="28"/>
      <c r="C2" s="29"/>
      <c r="D2" s="26" t="s">
        <v>57</v>
      </c>
      <c r="E2" s="29"/>
      <c r="F2" s="30"/>
      <c r="G2" s="43" t="s">
        <v>56</v>
      </c>
    </row>
    <row r="3" spans="1:8" ht="24.9" customHeight="1" x14ac:dyDescent="0.2">
      <c r="A3" s="27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44"/>
    </row>
    <row r="4" spans="1:8" x14ac:dyDescent="0.2">
      <c r="A4" s="32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8" x14ac:dyDescent="0.2">
      <c r="A5" s="17" t="s">
        <v>58</v>
      </c>
      <c r="B5" s="12">
        <f>SUM(B6:B12)</f>
        <v>111013725.39999999</v>
      </c>
      <c r="C5" s="12">
        <f>SUM(C6:C12)</f>
        <v>4945791.1499999994</v>
      </c>
      <c r="D5" s="12">
        <f>B5+C5</f>
        <v>115959516.55</v>
      </c>
      <c r="E5" s="12">
        <f>SUM(E6:E12)</f>
        <v>77376022.200000003</v>
      </c>
      <c r="F5" s="12">
        <f>SUM(F6:F12)</f>
        <v>77293820.260000005</v>
      </c>
      <c r="G5" s="12">
        <f>D5-E5</f>
        <v>38583494.349999994</v>
      </c>
    </row>
    <row r="6" spans="1:8" x14ac:dyDescent="0.2">
      <c r="A6" s="19" t="s">
        <v>62</v>
      </c>
      <c r="B6" s="5">
        <v>68518315.819999993</v>
      </c>
      <c r="C6" s="5">
        <v>-4049921.42</v>
      </c>
      <c r="D6" s="5">
        <f t="shared" ref="D6:D69" si="0">B6+C6</f>
        <v>64468394.399999991</v>
      </c>
      <c r="E6" s="5">
        <v>47087406.170000002</v>
      </c>
      <c r="F6" s="5">
        <v>47087406.170000002</v>
      </c>
      <c r="G6" s="5">
        <f t="shared" ref="G6:G69" si="1">D6-E6</f>
        <v>17380988.229999989</v>
      </c>
      <c r="H6" s="9">
        <v>1100</v>
      </c>
    </row>
    <row r="7" spans="1:8" x14ac:dyDescent="0.2">
      <c r="A7" s="19" t="s">
        <v>63</v>
      </c>
      <c r="B7" s="5">
        <v>7396711.0999999996</v>
      </c>
      <c r="C7" s="5">
        <v>125945.63</v>
      </c>
      <c r="D7" s="5">
        <f t="shared" si="0"/>
        <v>7522656.7299999995</v>
      </c>
      <c r="E7" s="5">
        <v>5633567.3300000001</v>
      </c>
      <c r="F7" s="5">
        <v>5633567.3300000001</v>
      </c>
      <c r="G7" s="5">
        <f t="shared" si="1"/>
        <v>1889089.3999999994</v>
      </c>
      <c r="H7" s="9">
        <v>1200</v>
      </c>
    </row>
    <row r="8" spans="1:8" x14ac:dyDescent="0.2">
      <c r="A8" s="19" t="s">
        <v>64</v>
      </c>
      <c r="B8" s="5">
        <v>2430660.62</v>
      </c>
      <c r="C8" s="5">
        <v>10467145.869999999</v>
      </c>
      <c r="D8" s="5">
        <f t="shared" si="0"/>
        <v>12897806.489999998</v>
      </c>
      <c r="E8" s="5">
        <v>1720228.82</v>
      </c>
      <c r="F8" s="5">
        <v>1709164.71</v>
      </c>
      <c r="G8" s="5">
        <f t="shared" si="1"/>
        <v>11177577.669999998</v>
      </c>
      <c r="H8" s="9">
        <v>1300</v>
      </c>
    </row>
    <row r="9" spans="1:8" x14ac:dyDescent="0.2">
      <c r="A9" s="19" t="s">
        <v>33</v>
      </c>
      <c r="B9" s="5">
        <v>427805.39</v>
      </c>
      <c r="C9" s="5">
        <v>97194.61</v>
      </c>
      <c r="D9" s="5">
        <f t="shared" si="0"/>
        <v>525000</v>
      </c>
      <c r="E9" s="5">
        <v>525000</v>
      </c>
      <c r="F9" s="5">
        <v>525000</v>
      </c>
      <c r="G9" s="5">
        <f t="shared" si="1"/>
        <v>0</v>
      </c>
      <c r="H9" s="9">
        <v>1400</v>
      </c>
    </row>
    <row r="10" spans="1:8" x14ac:dyDescent="0.2">
      <c r="A10" s="19" t="s">
        <v>65</v>
      </c>
      <c r="B10" s="5">
        <v>32240232.469999999</v>
      </c>
      <c r="C10" s="5">
        <v>-1694573.54</v>
      </c>
      <c r="D10" s="5">
        <f t="shared" si="0"/>
        <v>30545658.93</v>
      </c>
      <c r="E10" s="5">
        <v>22409819.879999999</v>
      </c>
      <c r="F10" s="5">
        <v>22338682.050000001</v>
      </c>
      <c r="G10" s="5">
        <f t="shared" si="1"/>
        <v>8135839.0500000007</v>
      </c>
      <c r="H10" s="9">
        <v>1500</v>
      </c>
    </row>
    <row r="11" spans="1:8" x14ac:dyDescent="0.2">
      <c r="A11" s="19" t="s">
        <v>34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9">
        <v>1600</v>
      </c>
    </row>
    <row r="12" spans="1:8" x14ac:dyDescent="0.2">
      <c r="A12" s="19" t="s">
        <v>66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9">
        <v>1700</v>
      </c>
    </row>
    <row r="13" spans="1:8" x14ac:dyDescent="0.2">
      <c r="A13" s="17" t="s">
        <v>123</v>
      </c>
      <c r="B13" s="13">
        <f>SUM(B14:B22)</f>
        <v>45569039.359999999</v>
      </c>
      <c r="C13" s="13">
        <f>SUM(C14:C22)</f>
        <v>1480210.4100000001</v>
      </c>
      <c r="D13" s="13">
        <f t="shared" si="0"/>
        <v>47049249.769999996</v>
      </c>
      <c r="E13" s="13">
        <f>SUM(E14:E22)</f>
        <v>29013292.18</v>
      </c>
      <c r="F13" s="13">
        <f>SUM(F14:F22)</f>
        <v>27352868.510000002</v>
      </c>
      <c r="G13" s="13">
        <f t="shared" si="1"/>
        <v>18035957.589999996</v>
      </c>
      <c r="H13" s="18">
        <v>0</v>
      </c>
    </row>
    <row r="14" spans="1:8" x14ac:dyDescent="0.2">
      <c r="A14" s="19" t="s">
        <v>67</v>
      </c>
      <c r="B14" s="5">
        <v>2236073.35</v>
      </c>
      <c r="C14" s="5">
        <v>237948.78</v>
      </c>
      <c r="D14" s="5">
        <f t="shared" si="0"/>
        <v>2474022.13</v>
      </c>
      <c r="E14" s="5">
        <v>1388149.36</v>
      </c>
      <c r="F14" s="5">
        <v>1289439.8799999999</v>
      </c>
      <c r="G14" s="5">
        <f t="shared" si="1"/>
        <v>1085872.7699999998</v>
      </c>
      <c r="H14" s="9">
        <v>2100</v>
      </c>
    </row>
    <row r="15" spans="1:8" x14ac:dyDescent="0.2">
      <c r="A15" s="19" t="s">
        <v>68</v>
      </c>
      <c r="B15" s="5">
        <v>557670.12</v>
      </c>
      <c r="C15" s="5">
        <v>49418</v>
      </c>
      <c r="D15" s="5">
        <f t="shared" si="0"/>
        <v>607088.12</v>
      </c>
      <c r="E15" s="5">
        <v>380510.84</v>
      </c>
      <c r="F15" s="5">
        <v>375010.84</v>
      </c>
      <c r="G15" s="5">
        <f t="shared" si="1"/>
        <v>226577.27999999997</v>
      </c>
      <c r="H15" s="9">
        <v>2200</v>
      </c>
    </row>
    <row r="16" spans="1:8" x14ac:dyDescent="0.2">
      <c r="A16" s="19" t="s">
        <v>69</v>
      </c>
      <c r="B16" s="5">
        <v>263000</v>
      </c>
      <c r="C16" s="5">
        <v>-15600</v>
      </c>
      <c r="D16" s="5">
        <f t="shared" si="0"/>
        <v>247400</v>
      </c>
      <c r="E16" s="5">
        <v>69150</v>
      </c>
      <c r="F16" s="5">
        <v>45150</v>
      </c>
      <c r="G16" s="5">
        <f t="shared" si="1"/>
        <v>178250</v>
      </c>
      <c r="H16" s="9">
        <v>2300</v>
      </c>
    </row>
    <row r="17" spans="1:8" x14ac:dyDescent="0.2">
      <c r="A17" s="19" t="s">
        <v>70</v>
      </c>
      <c r="B17" s="5">
        <v>15129865.18</v>
      </c>
      <c r="C17" s="5">
        <v>1261553.76</v>
      </c>
      <c r="D17" s="5">
        <f t="shared" si="0"/>
        <v>16391418.939999999</v>
      </c>
      <c r="E17" s="5">
        <v>7150672.5300000003</v>
      </c>
      <c r="F17" s="5">
        <v>6509489.3300000001</v>
      </c>
      <c r="G17" s="5">
        <f t="shared" si="1"/>
        <v>9240746.4100000001</v>
      </c>
      <c r="H17" s="9">
        <v>2400</v>
      </c>
    </row>
    <row r="18" spans="1:8" x14ac:dyDescent="0.2">
      <c r="A18" s="19" t="s">
        <v>71</v>
      </c>
      <c r="B18" s="5">
        <v>857153.47</v>
      </c>
      <c r="C18" s="5">
        <v>-122680</v>
      </c>
      <c r="D18" s="5">
        <f t="shared" si="0"/>
        <v>734473.47</v>
      </c>
      <c r="E18" s="5">
        <v>415246.08000000002</v>
      </c>
      <c r="F18" s="5">
        <v>348133.02</v>
      </c>
      <c r="G18" s="5">
        <f t="shared" si="1"/>
        <v>319227.38999999996</v>
      </c>
      <c r="H18" s="9">
        <v>2500</v>
      </c>
    </row>
    <row r="19" spans="1:8" x14ac:dyDescent="0.2">
      <c r="A19" s="19" t="s">
        <v>72</v>
      </c>
      <c r="B19" s="5">
        <v>20069391.77</v>
      </c>
      <c r="C19" s="5">
        <v>579322.94999999995</v>
      </c>
      <c r="D19" s="5">
        <f t="shared" si="0"/>
        <v>20648714.719999999</v>
      </c>
      <c r="E19" s="5">
        <v>15499217.1</v>
      </c>
      <c r="F19" s="5">
        <v>14989761.25</v>
      </c>
      <c r="G19" s="5">
        <f t="shared" si="1"/>
        <v>5149497.6199999992</v>
      </c>
      <c r="H19" s="9">
        <v>2600</v>
      </c>
    </row>
    <row r="20" spans="1:8" x14ac:dyDescent="0.2">
      <c r="A20" s="19" t="s">
        <v>73</v>
      </c>
      <c r="B20" s="5">
        <v>1565406.57</v>
      </c>
      <c r="C20" s="5">
        <v>-173823.23</v>
      </c>
      <c r="D20" s="5">
        <f t="shared" si="0"/>
        <v>1391583.34</v>
      </c>
      <c r="E20" s="5">
        <v>916176.76</v>
      </c>
      <c r="F20" s="5">
        <v>916176.76</v>
      </c>
      <c r="G20" s="5">
        <f t="shared" si="1"/>
        <v>475406.58000000007</v>
      </c>
      <c r="H20" s="9">
        <v>2700</v>
      </c>
    </row>
    <row r="21" spans="1:8" x14ac:dyDescent="0.2">
      <c r="A21" s="19" t="s">
        <v>74</v>
      </c>
      <c r="B21" s="5">
        <v>46119.5</v>
      </c>
      <c r="C21" s="5">
        <v>-46119.5</v>
      </c>
      <c r="D21" s="5">
        <f t="shared" si="0"/>
        <v>0</v>
      </c>
      <c r="E21" s="5">
        <v>0</v>
      </c>
      <c r="F21" s="5">
        <v>0</v>
      </c>
      <c r="G21" s="5">
        <f t="shared" si="1"/>
        <v>0</v>
      </c>
      <c r="H21" s="9">
        <v>2800</v>
      </c>
    </row>
    <row r="22" spans="1:8" x14ac:dyDescent="0.2">
      <c r="A22" s="19" t="s">
        <v>75</v>
      </c>
      <c r="B22" s="5">
        <v>4844359.4000000004</v>
      </c>
      <c r="C22" s="5">
        <v>-289810.34999999998</v>
      </c>
      <c r="D22" s="5">
        <f t="shared" si="0"/>
        <v>4554549.0500000007</v>
      </c>
      <c r="E22" s="5">
        <v>3194169.51</v>
      </c>
      <c r="F22" s="5">
        <v>2879707.43</v>
      </c>
      <c r="G22" s="5">
        <f t="shared" si="1"/>
        <v>1360379.540000001</v>
      </c>
      <c r="H22" s="9">
        <v>2900</v>
      </c>
    </row>
    <row r="23" spans="1:8" x14ac:dyDescent="0.2">
      <c r="A23" s="17" t="s">
        <v>59</v>
      </c>
      <c r="B23" s="13">
        <f>SUM(B24:B32)</f>
        <v>57931846.609999999</v>
      </c>
      <c r="C23" s="13">
        <f>SUM(C24:C32)</f>
        <v>4357602.58</v>
      </c>
      <c r="D23" s="13">
        <f t="shared" si="0"/>
        <v>62289449.189999998</v>
      </c>
      <c r="E23" s="13">
        <f>SUM(E24:E32)</f>
        <v>43723412.440000005</v>
      </c>
      <c r="F23" s="13">
        <f>SUM(F24:F32)</f>
        <v>41704555.520000003</v>
      </c>
      <c r="G23" s="13">
        <f t="shared" si="1"/>
        <v>18566036.749999993</v>
      </c>
      <c r="H23" s="18">
        <v>0</v>
      </c>
    </row>
    <row r="24" spans="1:8" x14ac:dyDescent="0.2">
      <c r="A24" s="19" t="s">
        <v>76</v>
      </c>
      <c r="B24" s="5">
        <v>26327929.34</v>
      </c>
      <c r="C24" s="5">
        <v>239261.52</v>
      </c>
      <c r="D24" s="5">
        <f t="shared" si="0"/>
        <v>26567190.859999999</v>
      </c>
      <c r="E24" s="5">
        <v>18680226.780000001</v>
      </c>
      <c r="F24" s="5">
        <v>17047556.620000001</v>
      </c>
      <c r="G24" s="5">
        <f t="shared" si="1"/>
        <v>7886964.0799999982</v>
      </c>
      <c r="H24" s="9">
        <v>3100</v>
      </c>
    </row>
    <row r="25" spans="1:8" x14ac:dyDescent="0.2">
      <c r="A25" s="19" t="s">
        <v>77</v>
      </c>
      <c r="B25" s="5">
        <v>4672035.79</v>
      </c>
      <c r="C25" s="5">
        <v>-380027</v>
      </c>
      <c r="D25" s="5">
        <f t="shared" si="0"/>
        <v>4292008.79</v>
      </c>
      <c r="E25" s="5">
        <v>1910505.03</v>
      </c>
      <c r="F25" s="5">
        <v>1851385.03</v>
      </c>
      <c r="G25" s="5">
        <f t="shared" si="1"/>
        <v>2381503.7599999998</v>
      </c>
      <c r="H25" s="9">
        <v>3200</v>
      </c>
    </row>
    <row r="26" spans="1:8" x14ac:dyDescent="0.2">
      <c r="A26" s="19" t="s">
        <v>78</v>
      </c>
      <c r="B26" s="5">
        <v>1818653.1</v>
      </c>
      <c r="C26" s="5">
        <v>581597.89</v>
      </c>
      <c r="D26" s="5">
        <f t="shared" si="0"/>
        <v>2400250.9900000002</v>
      </c>
      <c r="E26" s="5">
        <v>1611892</v>
      </c>
      <c r="F26" s="5">
        <v>1555509.18</v>
      </c>
      <c r="G26" s="5">
        <f t="shared" si="1"/>
        <v>788358.99000000022</v>
      </c>
      <c r="H26" s="9">
        <v>3300</v>
      </c>
    </row>
    <row r="27" spans="1:8" x14ac:dyDescent="0.2">
      <c r="A27" s="19" t="s">
        <v>79</v>
      </c>
      <c r="B27" s="5">
        <v>771094.7</v>
      </c>
      <c r="C27" s="5">
        <v>253350</v>
      </c>
      <c r="D27" s="5">
        <f t="shared" si="0"/>
        <v>1024444.7</v>
      </c>
      <c r="E27" s="5">
        <v>824692.39</v>
      </c>
      <c r="F27" s="5">
        <v>823049.41</v>
      </c>
      <c r="G27" s="5">
        <f t="shared" si="1"/>
        <v>199752.30999999994</v>
      </c>
      <c r="H27" s="9">
        <v>3400</v>
      </c>
    </row>
    <row r="28" spans="1:8" x14ac:dyDescent="0.2">
      <c r="A28" s="19" t="s">
        <v>80</v>
      </c>
      <c r="B28" s="5">
        <v>3012650.51</v>
      </c>
      <c r="C28" s="5">
        <v>971828.12</v>
      </c>
      <c r="D28" s="5">
        <f t="shared" si="0"/>
        <v>3984478.63</v>
      </c>
      <c r="E28" s="5">
        <v>1186981.95</v>
      </c>
      <c r="F28" s="5">
        <v>1140896.5900000001</v>
      </c>
      <c r="G28" s="5">
        <f t="shared" si="1"/>
        <v>2797496.6799999997</v>
      </c>
      <c r="H28" s="9">
        <v>3500</v>
      </c>
    </row>
    <row r="29" spans="1:8" x14ac:dyDescent="0.2">
      <c r="A29" s="19" t="s">
        <v>81</v>
      </c>
      <c r="B29" s="5">
        <v>1561629.69</v>
      </c>
      <c r="C29" s="5">
        <v>-602800</v>
      </c>
      <c r="D29" s="5">
        <f t="shared" si="0"/>
        <v>958829.69</v>
      </c>
      <c r="E29" s="5">
        <v>847506.76</v>
      </c>
      <c r="F29" s="5">
        <v>772506.76</v>
      </c>
      <c r="G29" s="5">
        <f t="shared" si="1"/>
        <v>111322.92999999993</v>
      </c>
      <c r="H29" s="9">
        <v>3600</v>
      </c>
    </row>
    <row r="30" spans="1:8" x14ac:dyDescent="0.2">
      <c r="A30" s="19" t="s">
        <v>82</v>
      </c>
      <c r="B30" s="5">
        <v>326333.61</v>
      </c>
      <c r="C30" s="5">
        <v>63220</v>
      </c>
      <c r="D30" s="5">
        <f t="shared" si="0"/>
        <v>389553.61</v>
      </c>
      <c r="E30" s="5">
        <v>150567.71</v>
      </c>
      <c r="F30" s="5">
        <v>150567.71</v>
      </c>
      <c r="G30" s="5">
        <f t="shared" si="1"/>
        <v>238985.9</v>
      </c>
      <c r="H30" s="9">
        <v>3700</v>
      </c>
    </row>
    <row r="31" spans="1:8" x14ac:dyDescent="0.2">
      <c r="A31" s="19" t="s">
        <v>83</v>
      </c>
      <c r="B31" s="5">
        <v>7649989.3200000003</v>
      </c>
      <c r="C31" s="5">
        <v>2590455.1</v>
      </c>
      <c r="D31" s="5">
        <f t="shared" si="0"/>
        <v>10240444.42</v>
      </c>
      <c r="E31" s="5">
        <v>8501983</v>
      </c>
      <c r="F31" s="5">
        <v>8354027.4000000004</v>
      </c>
      <c r="G31" s="5">
        <f t="shared" si="1"/>
        <v>1738461.42</v>
      </c>
      <c r="H31" s="9">
        <v>3800</v>
      </c>
    </row>
    <row r="32" spans="1:8" x14ac:dyDescent="0.2">
      <c r="A32" s="19" t="s">
        <v>18</v>
      </c>
      <c r="B32" s="5">
        <v>11791530.550000001</v>
      </c>
      <c r="C32" s="5">
        <v>640716.94999999995</v>
      </c>
      <c r="D32" s="5">
        <f t="shared" si="0"/>
        <v>12432247.5</v>
      </c>
      <c r="E32" s="5">
        <v>10009056.82</v>
      </c>
      <c r="F32" s="5">
        <v>10009056.82</v>
      </c>
      <c r="G32" s="5">
        <f t="shared" si="1"/>
        <v>2423190.6799999997</v>
      </c>
      <c r="H32" s="9">
        <v>3900</v>
      </c>
    </row>
    <row r="33" spans="1:8" x14ac:dyDescent="0.2">
      <c r="A33" s="17" t="s">
        <v>124</v>
      </c>
      <c r="B33" s="13">
        <f>SUM(B34:B42)</f>
        <v>20517913.759999998</v>
      </c>
      <c r="C33" s="13">
        <f>SUM(C34:C42)</f>
        <v>8666823.9600000009</v>
      </c>
      <c r="D33" s="13">
        <f t="shared" si="0"/>
        <v>29184737.719999999</v>
      </c>
      <c r="E33" s="13">
        <f>SUM(E34:E42)</f>
        <v>22057363.059999999</v>
      </c>
      <c r="F33" s="13">
        <f>SUM(F34:F42)</f>
        <v>21948869.300000001</v>
      </c>
      <c r="G33" s="13">
        <f t="shared" si="1"/>
        <v>7127374.6600000001</v>
      </c>
      <c r="H33" s="18">
        <v>0</v>
      </c>
    </row>
    <row r="34" spans="1:8" x14ac:dyDescent="0.2">
      <c r="A34" s="19" t="s">
        <v>84</v>
      </c>
      <c r="B34" s="5">
        <v>11467820</v>
      </c>
      <c r="C34" s="5">
        <v>0</v>
      </c>
      <c r="D34" s="5">
        <f t="shared" si="0"/>
        <v>11467820</v>
      </c>
      <c r="E34" s="5">
        <v>7850910</v>
      </c>
      <c r="F34" s="5">
        <v>7850910</v>
      </c>
      <c r="G34" s="5">
        <f t="shared" si="1"/>
        <v>3616910</v>
      </c>
      <c r="H34" s="9">
        <v>4100</v>
      </c>
    </row>
    <row r="35" spans="1:8" x14ac:dyDescent="0.2">
      <c r="A35" s="19" t="s">
        <v>85</v>
      </c>
      <c r="B35" s="5">
        <v>0</v>
      </c>
      <c r="C35" s="5">
        <v>0</v>
      </c>
      <c r="D35" s="5">
        <f t="shared" si="0"/>
        <v>0</v>
      </c>
      <c r="E35" s="5">
        <v>0</v>
      </c>
      <c r="F35" s="5">
        <v>0</v>
      </c>
      <c r="G35" s="5">
        <f t="shared" si="1"/>
        <v>0</v>
      </c>
      <c r="H35" s="9">
        <v>4200</v>
      </c>
    </row>
    <row r="36" spans="1:8" x14ac:dyDescent="0.2">
      <c r="A36" s="19" t="s">
        <v>86</v>
      </c>
      <c r="B36" s="5">
        <v>694412</v>
      </c>
      <c r="C36" s="5">
        <v>-680208.75</v>
      </c>
      <c r="D36" s="5">
        <f t="shared" si="0"/>
        <v>14203.25</v>
      </c>
      <c r="E36" s="5">
        <v>0</v>
      </c>
      <c r="F36" s="5">
        <v>0</v>
      </c>
      <c r="G36" s="5">
        <f t="shared" si="1"/>
        <v>14203.25</v>
      </c>
      <c r="H36" s="9">
        <v>4300</v>
      </c>
    </row>
    <row r="37" spans="1:8" x14ac:dyDescent="0.2">
      <c r="A37" s="19" t="s">
        <v>87</v>
      </c>
      <c r="B37" s="5">
        <v>5615000</v>
      </c>
      <c r="C37" s="5">
        <v>9246347.9100000001</v>
      </c>
      <c r="D37" s="5">
        <f t="shared" si="0"/>
        <v>14861347.91</v>
      </c>
      <c r="E37" s="5">
        <v>12275913.939999999</v>
      </c>
      <c r="F37" s="5">
        <v>12167420.18</v>
      </c>
      <c r="G37" s="5">
        <f t="shared" si="1"/>
        <v>2585433.9700000007</v>
      </c>
      <c r="H37" s="9">
        <v>4400</v>
      </c>
    </row>
    <row r="38" spans="1:8" x14ac:dyDescent="0.2">
      <c r="A38" s="19" t="s">
        <v>39</v>
      </c>
      <c r="B38" s="5">
        <v>2740681.76</v>
      </c>
      <c r="C38" s="5">
        <v>100684.8</v>
      </c>
      <c r="D38" s="5">
        <f t="shared" si="0"/>
        <v>2841366.5599999996</v>
      </c>
      <c r="E38" s="5">
        <v>1930539.12</v>
      </c>
      <c r="F38" s="5">
        <v>1930539.12</v>
      </c>
      <c r="G38" s="5">
        <f t="shared" si="1"/>
        <v>910827.43999999948</v>
      </c>
      <c r="H38" s="9">
        <v>4500</v>
      </c>
    </row>
    <row r="39" spans="1:8" x14ac:dyDescent="0.2">
      <c r="A39" s="19" t="s">
        <v>88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9">
        <v>4600</v>
      </c>
    </row>
    <row r="40" spans="1:8" x14ac:dyDescent="0.2">
      <c r="A40" s="19" t="s">
        <v>89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9">
        <v>4700</v>
      </c>
    </row>
    <row r="41" spans="1:8" x14ac:dyDescent="0.2">
      <c r="A41" s="19" t="s">
        <v>35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9">
        <v>4800</v>
      </c>
    </row>
    <row r="42" spans="1:8" x14ac:dyDescent="0.2">
      <c r="A42" s="19" t="s">
        <v>90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9">
        <v>4900</v>
      </c>
    </row>
    <row r="43" spans="1:8" x14ac:dyDescent="0.2">
      <c r="A43" s="17" t="s">
        <v>125</v>
      </c>
      <c r="B43" s="13">
        <f>SUM(B44:B52)</f>
        <v>1702900.1400000001</v>
      </c>
      <c r="C43" s="13">
        <f>SUM(C44:C52)</f>
        <v>-554753.74</v>
      </c>
      <c r="D43" s="13">
        <f t="shared" si="0"/>
        <v>1148146.4000000001</v>
      </c>
      <c r="E43" s="13">
        <f>SUM(E44:E52)</f>
        <v>291028.14</v>
      </c>
      <c r="F43" s="13">
        <f>SUM(F44:F52)</f>
        <v>291028.14</v>
      </c>
      <c r="G43" s="13">
        <f t="shared" si="1"/>
        <v>857118.26000000013</v>
      </c>
      <c r="H43" s="18">
        <v>0</v>
      </c>
    </row>
    <row r="44" spans="1:8" x14ac:dyDescent="0.2">
      <c r="A44" s="4" t="s">
        <v>91</v>
      </c>
      <c r="B44" s="5">
        <v>394500</v>
      </c>
      <c r="C44" s="5">
        <v>-7531.6</v>
      </c>
      <c r="D44" s="5">
        <f t="shared" si="0"/>
        <v>386968.4</v>
      </c>
      <c r="E44" s="5">
        <v>185955.24</v>
      </c>
      <c r="F44" s="5">
        <v>185955.24</v>
      </c>
      <c r="G44" s="5">
        <f t="shared" si="1"/>
        <v>201013.16000000003</v>
      </c>
      <c r="H44" s="9">
        <v>5100</v>
      </c>
    </row>
    <row r="45" spans="1:8" x14ac:dyDescent="0.2">
      <c r="A45" s="19" t="s">
        <v>92</v>
      </c>
      <c r="B45" s="5">
        <v>573900</v>
      </c>
      <c r="C45" s="5">
        <v>-478402</v>
      </c>
      <c r="D45" s="5">
        <f t="shared" si="0"/>
        <v>95498</v>
      </c>
      <c r="E45" s="5">
        <v>31997.9</v>
      </c>
      <c r="F45" s="5">
        <v>31997.9</v>
      </c>
      <c r="G45" s="5">
        <f t="shared" si="1"/>
        <v>63500.1</v>
      </c>
      <c r="H45" s="9">
        <v>5200</v>
      </c>
    </row>
    <row r="46" spans="1:8" x14ac:dyDescent="0.2">
      <c r="A46" s="19" t="s">
        <v>93</v>
      </c>
      <c r="B46" s="5">
        <v>60000</v>
      </c>
      <c r="C46" s="5">
        <v>0</v>
      </c>
      <c r="D46" s="5">
        <f t="shared" si="0"/>
        <v>60000</v>
      </c>
      <c r="E46" s="5">
        <v>0</v>
      </c>
      <c r="F46" s="5">
        <v>0</v>
      </c>
      <c r="G46" s="5">
        <f t="shared" si="1"/>
        <v>60000</v>
      </c>
      <c r="H46" s="9">
        <v>5300</v>
      </c>
    </row>
    <row r="47" spans="1:8" x14ac:dyDescent="0.2">
      <c r="A47" s="19" t="s">
        <v>94</v>
      </c>
      <c r="B47" s="5">
        <v>144500</v>
      </c>
      <c r="C47" s="5">
        <v>-74500</v>
      </c>
      <c r="D47" s="5">
        <f t="shared" si="0"/>
        <v>70000</v>
      </c>
      <c r="E47" s="5">
        <v>0</v>
      </c>
      <c r="F47" s="5">
        <v>0</v>
      </c>
      <c r="G47" s="5">
        <f t="shared" si="1"/>
        <v>70000</v>
      </c>
      <c r="H47" s="9">
        <v>5400</v>
      </c>
    </row>
    <row r="48" spans="1:8" x14ac:dyDescent="0.2">
      <c r="A48" s="19" t="s">
        <v>95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9">
        <v>5500</v>
      </c>
    </row>
    <row r="49" spans="1:8" x14ac:dyDescent="0.2">
      <c r="A49" s="19" t="s">
        <v>96</v>
      </c>
      <c r="B49" s="5">
        <v>530000.14</v>
      </c>
      <c r="C49" s="5">
        <v>-144320.14000000001</v>
      </c>
      <c r="D49" s="5">
        <f t="shared" si="0"/>
        <v>385680</v>
      </c>
      <c r="E49" s="5">
        <v>73075</v>
      </c>
      <c r="F49" s="5">
        <v>73075</v>
      </c>
      <c r="G49" s="5">
        <f t="shared" si="1"/>
        <v>312605</v>
      </c>
      <c r="H49" s="9">
        <v>5600</v>
      </c>
    </row>
    <row r="50" spans="1:8" x14ac:dyDescent="0.2">
      <c r="A50" s="19" t="s">
        <v>97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9">
        <v>5700</v>
      </c>
    </row>
    <row r="51" spans="1:8" x14ac:dyDescent="0.2">
      <c r="A51" s="19" t="s">
        <v>98</v>
      </c>
      <c r="B51" s="5">
        <v>0</v>
      </c>
      <c r="C51" s="5">
        <v>150000</v>
      </c>
      <c r="D51" s="5">
        <f t="shared" si="0"/>
        <v>150000</v>
      </c>
      <c r="E51" s="5">
        <v>0</v>
      </c>
      <c r="F51" s="5">
        <v>0</v>
      </c>
      <c r="G51" s="5">
        <f t="shared" si="1"/>
        <v>150000</v>
      </c>
      <c r="H51" s="9">
        <v>5800</v>
      </c>
    </row>
    <row r="52" spans="1:8" x14ac:dyDescent="0.2">
      <c r="A52" s="19" t="s">
        <v>99</v>
      </c>
      <c r="B52" s="5">
        <v>0</v>
      </c>
      <c r="C52" s="5">
        <v>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9">
        <v>5900</v>
      </c>
    </row>
    <row r="53" spans="1:8" x14ac:dyDescent="0.2">
      <c r="A53" s="17" t="s">
        <v>60</v>
      </c>
      <c r="B53" s="13">
        <f>SUM(B54:B56)</f>
        <v>34359413.159999996</v>
      </c>
      <c r="C53" s="13">
        <f>SUM(C54:C56)</f>
        <v>93328968.510000005</v>
      </c>
      <c r="D53" s="13">
        <f t="shared" si="0"/>
        <v>127688381.67</v>
      </c>
      <c r="E53" s="13">
        <f>SUM(E54:E56)</f>
        <v>113319100.63</v>
      </c>
      <c r="F53" s="13">
        <f>SUM(F54:F56)</f>
        <v>102497226.47</v>
      </c>
      <c r="G53" s="13">
        <f t="shared" si="1"/>
        <v>14369281.040000007</v>
      </c>
      <c r="H53" s="18">
        <v>0</v>
      </c>
    </row>
    <row r="54" spans="1:8" x14ac:dyDescent="0.2">
      <c r="A54" s="19" t="s">
        <v>100</v>
      </c>
      <c r="B54" s="5">
        <v>34359413.159999996</v>
      </c>
      <c r="C54" s="5">
        <v>93328968.510000005</v>
      </c>
      <c r="D54" s="5">
        <f t="shared" si="0"/>
        <v>127688381.67</v>
      </c>
      <c r="E54" s="5">
        <v>113319100.63</v>
      </c>
      <c r="F54" s="5">
        <v>102497226.47</v>
      </c>
      <c r="G54" s="5">
        <f t="shared" si="1"/>
        <v>14369281.040000007</v>
      </c>
      <c r="H54" s="9">
        <v>6100</v>
      </c>
    </row>
    <row r="55" spans="1:8" x14ac:dyDescent="0.2">
      <c r="A55" s="19" t="s">
        <v>101</v>
      </c>
      <c r="B55" s="5">
        <v>0</v>
      </c>
      <c r="C55" s="5">
        <v>0</v>
      </c>
      <c r="D55" s="5">
        <f t="shared" si="0"/>
        <v>0</v>
      </c>
      <c r="E55" s="5">
        <v>0</v>
      </c>
      <c r="F55" s="5">
        <v>0</v>
      </c>
      <c r="G55" s="5">
        <f t="shared" si="1"/>
        <v>0</v>
      </c>
      <c r="H55" s="9">
        <v>6200</v>
      </c>
    </row>
    <row r="56" spans="1:8" x14ac:dyDescent="0.2">
      <c r="A56" s="19" t="s">
        <v>102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9">
        <v>6300</v>
      </c>
    </row>
    <row r="57" spans="1:8" x14ac:dyDescent="0.2">
      <c r="A57" s="17" t="s">
        <v>126</v>
      </c>
      <c r="B57" s="13">
        <f>SUM(B58:B64)</f>
        <v>65474172.659999996</v>
      </c>
      <c r="C57" s="13">
        <f>SUM(C58:C64)</f>
        <v>-32287325.559999999</v>
      </c>
      <c r="D57" s="13">
        <f t="shared" si="0"/>
        <v>33186847.099999998</v>
      </c>
      <c r="E57" s="13">
        <f>SUM(E58:E64)</f>
        <v>0</v>
      </c>
      <c r="F57" s="13">
        <f>SUM(F58:F64)</f>
        <v>0</v>
      </c>
      <c r="G57" s="13">
        <f t="shared" si="1"/>
        <v>33186847.099999998</v>
      </c>
      <c r="H57" s="18">
        <v>0</v>
      </c>
    </row>
    <row r="58" spans="1:8" x14ac:dyDescent="0.2">
      <c r="A58" s="19" t="s">
        <v>103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9">
        <v>7100</v>
      </c>
    </row>
    <row r="59" spans="1:8" x14ac:dyDescent="0.2">
      <c r="A59" s="19" t="s">
        <v>104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9">
        <v>7200</v>
      </c>
    </row>
    <row r="60" spans="1:8" x14ac:dyDescent="0.2">
      <c r="A60" s="19" t="s">
        <v>105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9">
        <v>7300</v>
      </c>
    </row>
    <row r="61" spans="1:8" x14ac:dyDescent="0.2">
      <c r="A61" s="19" t="s">
        <v>106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9">
        <v>7400</v>
      </c>
    </row>
    <row r="62" spans="1:8" x14ac:dyDescent="0.2">
      <c r="A62" s="19" t="s">
        <v>107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9">
        <v>7500</v>
      </c>
    </row>
    <row r="63" spans="1:8" x14ac:dyDescent="0.2">
      <c r="A63" s="19" t="s">
        <v>108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9">
        <v>7600</v>
      </c>
    </row>
    <row r="64" spans="1:8" x14ac:dyDescent="0.2">
      <c r="A64" s="19" t="s">
        <v>109</v>
      </c>
      <c r="B64" s="5">
        <v>65474172.659999996</v>
      </c>
      <c r="C64" s="5">
        <v>-32287325.559999999</v>
      </c>
      <c r="D64" s="5">
        <f t="shared" si="0"/>
        <v>33186847.099999998</v>
      </c>
      <c r="E64" s="5">
        <v>0</v>
      </c>
      <c r="F64" s="5">
        <v>0</v>
      </c>
      <c r="G64" s="5">
        <f t="shared" si="1"/>
        <v>33186847.099999998</v>
      </c>
      <c r="H64" s="9">
        <v>7900</v>
      </c>
    </row>
    <row r="65" spans="1:8" x14ac:dyDescent="0.2">
      <c r="A65" s="17" t="s">
        <v>127</v>
      </c>
      <c r="B65" s="13">
        <f>SUM(B66:B68)</f>
        <v>400000</v>
      </c>
      <c r="C65" s="13">
        <f>SUM(C66:C68)</f>
        <v>50000</v>
      </c>
      <c r="D65" s="13">
        <f t="shared" si="0"/>
        <v>450000</v>
      </c>
      <c r="E65" s="13">
        <f>SUM(E66:E68)</f>
        <v>450000</v>
      </c>
      <c r="F65" s="13">
        <f>SUM(F66:F68)</f>
        <v>450000</v>
      </c>
      <c r="G65" s="13">
        <f t="shared" si="1"/>
        <v>0</v>
      </c>
      <c r="H65" s="18">
        <v>0</v>
      </c>
    </row>
    <row r="66" spans="1:8" x14ac:dyDescent="0.2">
      <c r="A66" s="19" t="s">
        <v>36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9">
        <v>8100</v>
      </c>
    </row>
    <row r="67" spans="1:8" x14ac:dyDescent="0.2">
      <c r="A67" s="19" t="s">
        <v>37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9">
        <v>8300</v>
      </c>
    </row>
    <row r="68" spans="1:8" x14ac:dyDescent="0.2">
      <c r="A68" s="19" t="s">
        <v>38</v>
      </c>
      <c r="B68" s="5">
        <v>400000</v>
      </c>
      <c r="C68" s="5">
        <v>50000</v>
      </c>
      <c r="D68" s="5">
        <f t="shared" si="0"/>
        <v>450000</v>
      </c>
      <c r="E68" s="5">
        <v>450000</v>
      </c>
      <c r="F68" s="5">
        <v>450000</v>
      </c>
      <c r="G68" s="5">
        <f t="shared" si="1"/>
        <v>0</v>
      </c>
      <c r="H68" s="9">
        <v>8500</v>
      </c>
    </row>
    <row r="69" spans="1:8" x14ac:dyDescent="0.2">
      <c r="A69" s="17" t="s">
        <v>61</v>
      </c>
      <c r="B69" s="13">
        <f>SUM(B70:B76)</f>
        <v>10804091.359999999</v>
      </c>
      <c r="C69" s="13">
        <f>SUM(C70:C76)</f>
        <v>850000</v>
      </c>
      <c r="D69" s="13">
        <f t="shared" si="0"/>
        <v>11654091.359999999</v>
      </c>
      <c r="E69" s="13">
        <f>SUM(E70:E76)</f>
        <v>10927069.859999999</v>
      </c>
      <c r="F69" s="13">
        <f>SUM(F70:F76)</f>
        <v>10927069.859999999</v>
      </c>
      <c r="G69" s="13">
        <f t="shared" si="1"/>
        <v>727021.5</v>
      </c>
      <c r="H69" s="18">
        <v>0</v>
      </c>
    </row>
    <row r="70" spans="1:8" x14ac:dyDescent="0.2">
      <c r="A70" s="19" t="s">
        <v>110</v>
      </c>
      <c r="B70" s="5">
        <v>10604091.359999999</v>
      </c>
      <c r="C70" s="5">
        <v>0</v>
      </c>
      <c r="D70" s="5">
        <f t="shared" ref="D70:D76" si="2">B70+C70</f>
        <v>10604091.359999999</v>
      </c>
      <c r="E70" s="5">
        <v>10203068.52</v>
      </c>
      <c r="F70" s="5">
        <v>10203068.52</v>
      </c>
      <c r="G70" s="5">
        <f t="shared" ref="G70:G76" si="3">D70-E70</f>
        <v>401022.83999999985</v>
      </c>
      <c r="H70" s="9">
        <v>9100</v>
      </c>
    </row>
    <row r="71" spans="1:8" x14ac:dyDescent="0.2">
      <c r="A71" s="19" t="s">
        <v>111</v>
      </c>
      <c r="B71" s="5">
        <v>200000</v>
      </c>
      <c r="C71" s="5">
        <v>850000</v>
      </c>
      <c r="D71" s="5">
        <f t="shared" si="2"/>
        <v>1050000</v>
      </c>
      <c r="E71" s="5">
        <v>724001.34</v>
      </c>
      <c r="F71" s="5">
        <v>724001.34</v>
      </c>
      <c r="G71" s="5">
        <f t="shared" si="3"/>
        <v>325998.66000000003</v>
      </c>
      <c r="H71" s="9">
        <v>9200</v>
      </c>
    </row>
    <row r="72" spans="1:8" x14ac:dyDescent="0.2">
      <c r="A72" s="19" t="s">
        <v>112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9">
        <v>9300</v>
      </c>
    </row>
    <row r="73" spans="1:8" x14ac:dyDescent="0.2">
      <c r="A73" s="19" t="s">
        <v>113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9">
        <v>9400</v>
      </c>
    </row>
    <row r="74" spans="1:8" x14ac:dyDescent="0.2">
      <c r="A74" s="19" t="s">
        <v>114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9">
        <v>9500</v>
      </c>
    </row>
    <row r="75" spans="1:8" x14ac:dyDescent="0.2">
      <c r="A75" s="19" t="s">
        <v>115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9">
        <v>9600</v>
      </c>
    </row>
    <row r="76" spans="1:8" x14ac:dyDescent="0.2">
      <c r="A76" s="20" t="s">
        <v>116</v>
      </c>
      <c r="B76" s="14">
        <v>0</v>
      </c>
      <c r="C76" s="14">
        <v>0</v>
      </c>
      <c r="D76" s="14">
        <f t="shared" si="2"/>
        <v>0</v>
      </c>
      <c r="E76" s="14">
        <v>0</v>
      </c>
      <c r="F76" s="14">
        <v>0</v>
      </c>
      <c r="G76" s="14">
        <f t="shared" si="3"/>
        <v>0</v>
      </c>
      <c r="H76" s="9">
        <v>9900</v>
      </c>
    </row>
    <row r="77" spans="1:8" x14ac:dyDescent="0.2">
      <c r="A77" s="10" t="s">
        <v>50</v>
      </c>
      <c r="B77" s="15">
        <f t="shared" ref="B77:G77" si="4">SUM(B5+B13+B23+B33+B43+B53+B57+B65+B69)</f>
        <v>347773102.44999993</v>
      </c>
      <c r="C77" s="15">
        <f t="shared" si="4"/>
        <v>80837317.310000002</v>
      </c>
      <c r="D77" s="15">
        <f t="shared" si="4"/>
        <v>428610419.76000005</v>
      </c>
      <c r="E77" s="15">
        <f t="shared" si="4"/>
        <v>297157288.50999999</v>
      </c>
      <c r="F77" s="15">
        <f t="shared" si="4"/>
        <v>282465438.06000006</v>
      </c>
      <c r="G77" s="15">
        <f t="shared" si="4"/>
        <v>131453131.24999999</v>
      </c>
    </row>
    <row r="79" spans="1:8" x14ac:dyDescent="0.2">
      <c r="A79" s="1" t="s">
        <v>120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showGridLines="0" zoomScaleNormal="100" workbookViewId="0">
      <selection sqref="A1:G1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0.1" customHeight="1" x14ac:dyDescent="0.2">
      <c r="A1" s="45" t="s">
        <v>130</v>
      </c>
      <c r="B1" s="41"/>
      <c r="C1" s="41"/>
      <c r="D1" s="41"/>
      <c r="E1" s="41"/>
      <c r="F1" s="41"/>
      <c r="G1" s="42"/>
    </row>
    <row r="2" spans="1:7" x14ac:dyDescent="0.2">
      <c r="A2" s="31"/>
      <c r="B2" s="28"/>
      <c r="C2" s="29"/>
      <c r="D2" s="26" t="s">
        <v>57</v>
      </c>
      <c r="E2" s="29"/>
      <c r="F2" s="30"/>
      <c r="G2" s="43" t="s">
        <v>56</v>
      </c>
    </row>
    <row r="3" spans="1:7" ht="24.9" customHeight="1" x14ac:dyDescent="0.2">
      <c r="A3" s="27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44"/>
    </row>
    <row r="4" spans="1:7" x14ac:dyDescent="0.2">
      <c r="A4" s="32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6" t="s">
        <v>0</v>
      </c>
      <c r="B6" s="5">
        <v>297966016.02999997</v>
      </c>
      <c r="C6" s="5">
        <v>-12087582.26</v>
      </c>
      <c r="D6" s="5">
        <f>B6+C6</f>
        <v>285878433.76999998</v>
      </c>
      <c r="E6" s="5">
        <v>170963552.09999999</v>
      </c>
      <c r="F6" s="5">
        <v>167093575.81</v>
      </c>
      <c r="G6" s="5">
        <f>D6-E6</f>
        <v>114914881.66999999</v>
      </c>
    </row>
    <row r="7" spans="1:7" x14ac:dyDescent="0.2">
      <c r="A7" s="6"/>
      <c r="B7" s="5"/>
      <c r="C7" s="5"/>
      <c r="D7" s="5"/>
      <c r="E7" s="5"/>
      <c r="F7" s="5"/>
      <c r="G7" s="5"/>
    </row>
    <row r="8" spans="1:7" x14ac:dyDescent="0.2">
      <c r="A8" s="6" t="s">
        <v>1</v>
      </c>
      <c r="B8" s="5">
        <v>36462313.299999997</v>
      </c>
      <c r="C8" s="5">
        <v>92824214.769999996</v>
      </c>
      <c r="D8" s="5">
        <f>B8+C8</f>
        <v>129286528.06999999</v>
      </c>
      <c r="E8" s="5">
        <v>114060128.77</v>
      </c>
      <c r="F8" s="5">
        <v>103238254.61</v>
      </c>
      <c r="G8" s="5">
        <f>D8-E8</f>
        <v>15226399.299999997</v>
      </c>
    </row>
    <row r="9" spans="1:7" x14ac:dyDescent="0.2">
      <c r="A9" s="6"/>
      <c r="B9" s="5"/>
      <c r="C9" s="5"/>
      <c r="D9" s="5"/>
      <c r="E9" s="5"/>
      <c r="F9" s="5"/>
      <c r="G9" s="5"/>
    </row>
    <row r="10" spans="1:7" x14ac:dyDescent="0.2">
      <c r="A10" s="6" t="s">
        <v>2</v>
      </c>
      <c r="B10" s="5">
        <v>10604091.359999999</v>
      </c>
      <c r="C10" s="5">
        <v>0</v>
      </c>
      <c r="D10" s="5">
        <f>B10+C10</f>
        <v>10604091.359999999</v>
      </c>
      <c r="E10" s="5">
        <v>10203068.52</v>
      </c>
      <c r="F10" s="5">
        <v>10203068.52</v>
      </c>
      <c r="G10" s="5">
        <f>D10-E10</f>
        <v>401022.83999999985</v>
      </c>
    </row>
    <row r="11" spans="1:7" x14ac:dyDescent="0.2">
      <c r="A11" s="6"/>
      <c r="B11" s="5"/>
      <c r="C11" s="5"/>
      <c r="D11" s="5"/>
      <c r="E11" s="5"/>
      <c r="F11" s="5"/>
      <c r="G11" s="5"/>
    </row>
    <row r="12" spans="1:7" x14ac:dyDescent="0.2">
      <c r="A12" s="6" t="s">
        <v>39</v>
      </c>
      <c r="B12" s="5">
        <v>2740681.76</v>
      </c>
      <c r="C12" s="5">
        <v>100684.8</v>
      </c>
      <c r="D12" s="5">
        <f>B12+C12</f>
        <v>2841366.5599999996</v>
      </c>
      <c r="E12" s="5">
        <v>1930539.12</v>
      </c>
      <c r="F12" s="5">
        <v>1930539.12</v>
      </c>
      <c r="G12" s="5">
        <f>D12-E12</f>
        <v>910827.43999999948</v>
      </c>
    </row>
    <row r="13" spans="1:7" x14ac:dyDescent="0.2">
      <c r="A13" s="6"/>
      <c r="B13" s="5"/>
      <c r="C13" s="5"/>
      <c r="D13" s="5"/>
      <c r="E13" s="5"/>
      <c r="F13" s="5"/>
      <c r="G13" s="5"/>
    </row>
    <row r="14" spans="1:7" x14ac:dyDescent="0.2">
      <c r="A14" s="39" t="s">
        <v>36</v>
      </c>
      <c r="B14" s="5">
        <v>0</v>
      </c>
      <c r="C14" s="5">
        <v>0</v>
      </c>
      <c r="D14" s="5">
        <f>B14+C14</f>
        <v>0</v>
      </c>
      <c r="E14" s="5">
        <v>0</v>
      </c>
      <c r="F14" s="5">
        <v>0</v>
      </c>
      <c r="G14" s="5">
        <f>D14-E14</f>
        <v>0</v>
      </c>
    </row>
    <row r="15" spans="1:7" x14ac:dyDescent="0.2">
      <c r="A15" s="38"/>
      <c r="B15" s="14"/>
      <c r="C15" s="14"/>
      <c r="D15" s="14"/>
      <c r="E15" s="14"/>
      <c r="F15" s="14"/>
      <c r="G15" s="14"/>
    </row>
    <row r="16" spans="1:7" x14ac:dyDescent="0.2">
      <c r="A16" s="10" t="s">
        <v>50</v>
      </c>
      <c r="B16" s="15">
        <f t="shared" ref="B16:G16" si="0">SUM(B6+B8+B10+B12+B14)</f>
        <v>347773102.44999999</v>
      </c>
      <c r="C16" s="15">
        <f t="shared" si="0"/>
        <v>80837317.309999987</v>
      </c>
      <c r="D16" s="15">
        <f t="shared" si="0"/>
        <v>428610419.75999999</v>
      </c>
      <c r="E16" s="15">
        <f t="shared" si="0"/>
        <v>297157288.50999999</v>
      </c>
      <c r="F16" s="15">
        <f t="shared" si="0"/>
        <v>282465438.06</v>
      </c>
      <c r="G16" s="15">
        <f t="shared" si="0"/>
        <v>131453131.24999999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7"/>
  <sheetViews>
    <sheetView showGridLines="0" topLeftCell="A40" workbookViewId="0">
      <selection activeCell="A57" sqref="A57:J57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45" customHeight="1" x14ac:dyDescent="0.2">
      <c r="A1" s="46" t="s">
        <v>182</v>
      </c>
      <c r="B1" s="47"/>
      <c r="C1" s="47"/>
      <c r="D1" s="47"/>
      <c r="E1" s="47"/>
      <c r="F1" s="47"/>
      <c r="G1" s="48"/>
    </row>
    <row r="2" spans="1:7" ht="12.6" customHeight="1" x14ac:dyDescent="0.2">
      <c r="A2" s="36"/>
      <c r="B2" s="35"/>
      <c r="C2" s="35"/>
      <c r="D2" s="35"/>
      <c r="E2" s="35"/>
      <c r="F2" s="35"/>
      <c r="G2" s="37"/>
    </row>
    <row r="3" spans="1:7" x14ac:dyDescent="0.2">
      <c r="A3" s="31"/>
      <c r="B3" s="28"/>
      <c r="C3" s="29"/>
      <c r="D3" s="26" t="s">
        <v>57</v>
      </c>
      <c r="E3" s="29"/>
      <c r="F3" s="30"/>
      <c r="G3" s="43" t="s">
        <v>56</v>
      </c>
    </row>
    <row r="4" spans="1:7" ht="24.9" customHeight="1" x14ac:dyDescent="0.2">
      <c r="A4" s="27" t="s">
        <v>51</v>
      </c>
      <c r="B4" s="2" t="s">
        <v>52</v>
      </c>
      <c r="C4" s="2" t="s">
        <v>117</v>
      </c>
      <c r="D4" s="2" t="s">
        <v>53</v>
      </c>
      <c r="E4" s="2" t="s">
        <v>54</v>
      </c>
      <c r="F4" s="2" t="s">
        <v>55</v>
      </c>
      <c r="G4" s="44"/>
    </row>
    <row r="5" spans="1:7" x14ac:dyDescent="0.2">
      <c r="A5" s="32"/>
      <c r="B5" s="3">
        <v>1</v>
      </c>
      <c r="C5" s="3">
        <v>2</v>
      </c>
      <c r="D5" s="3" t="s">
        <v>118</v>
      </c>
      <c r="E5" s="3">
        <v>4</v>
      </c>
      <c r="F5" s="3">
        <v>5</v>
      </c>
      <c r="G5" s="3" t="s">
        <v>119</v>
      </c>
    </row>
    <row r="6" spans="1:7" x14ac:dyDescent="0.2">
      <c r="A6" s="21"/>
      <c r="B6" s="7"/>
      <c r="C6" s="7"/>
      <c r="D6" s="7"/>
      <c r="E6" s="7"/>
      <c r="F6" s="7"/>
      <c r="G6" s="7"/>
    </row>
    <row r="7" spans="1:7" x14ac:dyDescent="0.2">
      <c r="A7" s="22" t="s">
        <v>131</v>
      </c>
      <c r="B7" s="5">
        <v>647792.75</v>
      </c>
      <c r="C7" s="5">
        <v>10391.6</v>
      </c>
      <c r="D7" s="5">
        <f>B7+C7</f>
        <v>658184.35</v>
      </c>
      <c r="E7" s="5">
        <v>443583.06</v>
      </c>
      <c r="F7" s="5">
        <v>443583.06</v>
      </c>
      <c r="G7" s="5">
        <f>D7-E7</f>
        <v>214601.28999999998</v>
      </c>
    </row>
    <row r="8" spans="1:7" x14ac:dyDescent="0.2">
      <c r="A8" s="22" t="s">
        <v>132</v>
      </c>
      <c r="B8" s="5">
        <v>6450763.9400000004</v>
      </c>
      <c r="C8" s="5">
        <v>400739.16</v>
      </c>
      <c r="D8" s="5">
        <f t="shared" ref="D8:D13" si="0">B8+C8</f>
        <v>6851503.1000000006</v>
      </c>
      <c r="E8" s="5">
        <v>4493280.51</v>
      </c>
      <c r="F8" s="5">
        <v>4468205.51</v>
      </c>
      <c r="G8" s="5">
        <f t="shared" ref="G8:G13" si="1">D8-E8</f>
        <v>2358222.5900000008</v>
      </c>
    </row>
    <row r="9" spans="1:7" x14ac:dyDescent="0.2">
      <c r="A9" s="22" t="s">
        <v>133</v>
      </c>
      <c r="B9" s="5">
        <v>1049409.71</v>
      </c>
      <c r="C9" s="5">
        <v>88121.07</v>
      </c>
      <c r="D9" s="5">
        <f t="shared" si="0"/>
        <v>1137530.78</v>
      </c>
      <c r="E9" s="5">
        <v>787722.64</v>
      </c>
      <c r="F9" s="5">
        <v>787722.64</v>
      </c>
      <c r="G9" s="5">
        <f t="shared" si="1"/>
        <v>349808.14</v>
      </c>
    </row>
    <row r="10" spans="1:7" x14ac:dyDescent="0.2">
      <c r="A10" s="22" t="s">
        <v>134</v>
      </c>
      <c r="B10" s="5">
        <v>38081797.880000003</v>
      </c>
      <c r="C10" s="5">
        <v>7978709.8300000001</v>
      </c>
      <c r="D10" s="5">
        <f t="shared" si="0"/>
        <v>46060507.710000001</v>
      </c>
      <c r="E10" s="5">
        <v>36978986.149999999</v>
      </c>
      <c r="F10" s="5">
        <v>34861277.200000003</v>
      </c>
      <c r="G10" s="5">
        <f t="shared" si="1"/>
        <v>9081521.5600000024</v>
      </c>
    </row>
    <row r="11" spans="1:7" x14ac:dyDescent="0.2">
      <c r="A11" s="22" t="s">
        <v>135</v>
      </c>
      <c r="B11" s="5">
        <v>2007278.01</v>
      </c>
      <c r="C11" s="5">
        <v>-95964.61</v>
      </c>
      <c r="D11" s="5">
        <f t="shared" si="0"/>
        <v>1911313.4</v>
      </c>
      <c r="E11" s="5">
        <v>1352902.84</v>
      </c>
      <c r="F11" s="5">
        <v>1352902.84</v>
      </c>
      <c r="G11" s="5">
        <f t="shared" si="1"/>
        <v>558410.55999999982</v>
      </c>
    </row>
    <row r="12" spans="1:7" x14ac:dyDescent="0.2">
      <c r="A12" s="22" t="s">
        <v>136</v>
      </c>
      <c r="B12" s="5">
        <v>261326.61</v>
      </c>
      <c r="C12" s="5">
        <v>23756.959999999999</v>
      </c>
      <c r="D12" s="5">
        <f t="shared" si="0"/>
        <v>285083.57</v>
      </c>
      <c r="E12" s="5">
        <v>175574.54</v>
      </c>
      <c r="F12" s="5">
        <v>175574.54</v>
      </c>
      <c r="G12" s="5">
        <f t="shared" si="1"/>
        <v>109509.03</v>
      </c>
    </row>
    <row r="13" spans="1:7" x14ac:dyDescent="0.2">
      <c r="A13" s="22" t="s">
        <v>137</v>
      </c>
      <c r="B13" s="5">
        <v>158043.96</v>
      </c>
      <c r="C13" s="5">
        <v>-101963.85</v>
      </c>
      <c r="D13" s="5">
        <f t="shared" si="0"/>
        <v>56080.109999999986</v>
      </c>
      <c r="E13" s="5">
        <v>0</v>
      </c>
      <c r="F13" s="5">
        <v>0</v>
      </c>
      <c r="G13" s="5">
        <f t="shared" si="1"/>
        <v>56080.109999999986</v>
      </c>
    </row>
    <row r="14" spans="1:7" x14ac:dyDescent="0.2">
      <c r="A14" s="22" t="s">
        <v>138</v>
      </c>
      <c r="B14" s="5">
        <v>2339799.33</v>
      </c>
      <c r="C14" s="5">
        <v>-355198.12</v>
      </c>
      <c r="D14" s="5">
        <f t="shared" ref="D14" si="2">B14+C14</f>
        <v>1984601.21</v>
      </c>
      <c r="E14" s="5">
        <v>1457395.69</v>
      </c>
      <c r="F14" s="5">
        <v>1382395.7</v>
      </c>
      <c r="G14" s="5">
        <f t="shared" ref="G14" si="3">D14-E14</f>
        <v>527205.52</v>
      </c>
    </row>
    <row r="15" spans="1:7" x14ac:dyDescent="0.2">
      <c r="A15" s="22" t="s">
        <v>139</v>
      </c>
      <c r="B15" s="5">
        <v>418408.89</v>
      </c>
      <c r="C15" s="5">
        <v>43299.62</v>
      </c>
      <c r="D15" s="5">
        <f t="shared" ref="D15" si="4">B15+C15</f>
        <v>461708.51</v>
      </c>
      <c r="E15" s="5">
        <v>283021.18</v>
      </c>
      <c r="F15" s="5">
        <v>283021.18</v>
      </c>
      <c r="G15" s="5">
        <f t="shared" ref="G15" si="5">D15-E15</f>
        <v>178687.33000000002</v>
      </c>
    </row>
    <row r="16" spans="1:7" x14ac:dyDescent="0.2">
      <c r="A16" s="22" t="s">
        <v>140</v>
      </c>
      <c r="B16" s="5">
        <v>1309423.18</v>
      </c>
      <c r="C16" s="5">
        <v>-199110.14</v>
      </c>
      <c r="D16" s="5">
        <f t="shared" ref="D16" si="6">B16+C16</f>
        <v>1110313.04</v>
      </c>
      <c r="E16" s="5">
        <v>721652.49</v>
      </c>
      <c r="F16" s="5">
        <v>719964.84</v>
      </c>
      <c r="G16" s="5">
        <f t="shared" ref="G16" si="7">D16-E16</f>
        <v>388660.55000000005</v>
      </c>
    </row>
    <row r="17" spans="1:7" x14ac:dyDescent="0.2">
      <c r="A17" s="22" t="s">
        <v>141</v>
      </c>
      <c r="B17" s="5">
        <v>1765478.36</v>
      </c>
      <c r="C17" s="5">
        <v>813917.03</v>
      </c>
      <c r="D17" s="5">
        <f t="shared" ref="D17" si="8">B17+C17</f>
        <v>2579395.39</v>
      </c>
      <c r="E17" s="5">
        <v>1320513.1499999999</v>
      </c>
      <c r="F17" s="5">
        <v>1312066.71</v>
      </c>
      <c r="G17" s="5">
        <f t="shared" ref="G17" si="9">D17-E17</f>
        <v>1258882.2400000002</v>
      </c>
    </row>
    <row r="18" spans="1:7" x14ac:dyDescent="0.2">
      <c r="A18" s="22" t="s">
        <v>142</v>
      </c>
      <c r="B18" s="5">
        <v>1646726.65</v>
      </c>
      <c r="C18" s="5">
        <v>-157593.43</v>
      </c>
      <c r="D18" s="5">
        <f t="shared" ref="D18" si="10">B18+C18</f>
        <v>1489133.22</v>
      </c>
      <c r="E18" s="5">
        <v>811241.96</v>
      </c>
      <c r="F18" s="5">
        <v>806742.14</v>
      </c>
      <c r="G18" s="5">
        <f t="shared" ref="G18" si="11">D18-E18</f>
        <v>677891.26</v>
      </c>
    </row>
    <row r="19" spans="1:7" x14ac:dyDescent="0.2">
      <c r="A19" s="22" t="s">
        <v>143</v>
      </c>
      <c r="B19" s="5">
        <v>1026770.72</v>
      </c>
      <c r="C19" s="5">
        <v>219250.52</v>
      </c>
      <c r="D19" s="5">
        <f t="shared" ref="D19" si="12">B19+C19</f>
        <v>1246021.24</v>
      </c>
      <c r="E19" s="5">
        <v>788005.79</v>
      </c>
      <c r="F19" s="5">
        <v>788005.79</v>
      </c>
      <c r="G19" s="5">
        <f t="shared" ref="G19" si="13">D19-E19</f>
        <v>458015.44999999995</v>
      </c>
    </row>
    <row r="20" spans="1:7" x14ac:dyDescent="0.2">
      <c r="A20" s="22" t="s">
        <v>144</v>
      </c>
      <c r="B20" s="5">
        <v>2092586.74</v>
      </c>
      <c r="C20" s="5">
        <v>-99535.1</v>
      </c>
      <c r="D20" s="5">
        <f t="shared" ref="D20" si="14">B20+C20</f>
        <v>1993051.64</v>
      </c>
      <c r="E20" s="5">
        <v>1305232.81</v>
      </c>
      <c r="F20" s="5">
        <v>1303584.6200000001</v>
      </c>
      <c r="G20" s="5">
        <f t="shared" ref="G20" si="15">D20-E20</f>
        <v>687818.82999999984</v>
      </c>
    </row>
    <row r="21" spans="1:7" x14ac:dyDescent="0.2">
      <c r="A21" s="22" t="s">
        <v>145</v>
      </c>
      <c r="B21" s="5">
        <v>1419527.11</v>
      </c>
      <c r="C21" s="5">
        <v>-332563.89</v>
      </c>
      <c r="D21" s="5">
        <f t="shared" ref="D21" si="16">B21+C21</f>
        <v>1086963.2200000002</v>
      </c>
      <c r="E21" s="5">
        <v>721926</v>
      </c>
      <c r="F21" s="5">
        <v>714461.4</v>
      </c>
      <c r="G21" s="5">
        <f t="shared" ref="G21" si="17">D21-E21</f>
        <v>365037.2200000002</v>
      </c>
    </row>
    <row r="22" spans="1:7" x14ac:dyDescent="0.2">
      <c r="A22" s="22" t="s">
        <v>146</v>
      </c>
      <c r="B22" s="5">
        <v>779964.71</v>
      </c>
      <c r="C22" s="5">
        <v>-105421.73</v>
      </c>
      <c r="D22" s="5">
        <f t="shared" ref="D22" si="18">B22+C22</f>
        <v>674542.98</v>
      </c>
      <c r="E22" s="5">
        <v>388791.46</v>
      </c>
      <c r="F22" s="5">
        <v>386891.46</v>
      </c>
      <c r="G22" s="5">
        <f t="shared" ref="G22" si="19">D22-E22</f>
        <v>285751.51999999996</v>
      </c>
    </row>
    <row r="23" spans="1:7" x14ac:dyDescent="0.2">
      <c r="A23" s="22" t="s">
        <v>147</v>
      </c>
      <c r="B23" s="5">
        <v>370717.49</v>
      </c>
      <c r="C23" s="5">
        <v>25758.720000000001</v>
      </c>
      <c r="D23" s="5">
        <f t="shared" ref="D23" si="20">B23+C23</f>
        <v>396476.20999999996</v>
      </c>
      <c r="E23" s="5">
        <v>167001.98000000001</v>
      </c>
      <c r="F23" s="5">
        <v>167001.98000000001</v>
      </c>
      <c r="G23" s="5">
        <f t="shared" ref="G23" si="21">D23-E23</f>
        <v>229474.22999999995</v>
      </c>
    </row>
    <row r="24" spans="1:7" x14ac:dyDescent="0.2">
      <c r="A24" s="22" t="s">
        <v>148</v>
      </c>
      <c r="B24" s="5">
        <v>2930566.01</v>
      </c>
      <c r="C24" s="5">
        <v>86603.11</v>
      </c>
      <c r="D24" s="5">
        <f t="shared" ref="D24" si="22">B24+C24</f>
        <v>3017169.1199999996</v>
      </c>
      <c r="E24" s="5">
        <v>2122696.7999999998</v>
      </c>
      <c r="F24" s="5">
        <v>2114565.64</v>
      </c>
      <c r="G24" s="5">
        <f t="shared" ref="G24" si="23">D24-E24</f>
        <v>894472.31999999983</v>
      </c>
    </row>
    <row r="25" spans="1:7" x14ac:dyDescent="0.2">
      <c r="A25" s="22" t="s">
        <v>149</v>
      </c>
      <c r="B25" s="5">
        <v>19583320.420000002</v>
      </c>
      <c r="C25" s="5">
        <v>477665.32</v>
      </c>
      <c r="D25" s="5">
        <f t="shared" ref="D25" si="24">B25+C25</f>
        <v>20060985.740000002</v>
      </c>
      <c r="E25" s="5">
        <v>16879470.539999999</v>
      </c>
      <c r="F25" s="5">
        <v>16821447.699999999</v>
      </c>
      <c r="G25" s="5">
        <f t="shared" ref="G25" si="25">D25-E25</f>
        <v>3181515.200000003</v>
      </c>
    </row>
    <row r="26" spans="1:7" x14ac:dyDescent="0.2">
      <c r="A26" s="22" t="s">
        <v>150</v>
      </c>
      <c r="B26" s="5">
        <v>580833.76</v>
      </c>
      <c r="C26" s="5">
        <v>141010.5</v>
      </c>
      <c r="D26" s="5">
        <f t="shared" ref="D26" si="26">B26+C26</f>
        <v>721844.26</v>
      </c>
      <c r="E26" s="5">
        <v>457829.86</v>
      </c>
      <c r="F26" s="5">
        <v>452110.86</v>
      </c>
      <c r="G26" s="5">
        <f t="shared" ref="G26" si="27">D26-E26</f>
        <v>264014.40000000002</v>
      </c>
    </row>
    <row r="27" spans="1:7" x14ac:dyDescent="0.2">
      <c r="A27" s="22" t="s">
        <v>151</v>
      </c>
      <c r="B27" s="5">
        <v>3147917.27</v>
      </c>
      <c r="C27" s="5">
        <v>-67826.75</v>
      </c>
      <c r="D27" s="5">
        <f t="shared" ref="D27" si="28">B27+C27</f>
        <v>3080090.52</v>
      </c>
      <c r="E27" s="5">
        <v>2144027.08</v>
      </c>
      <c r="F27" s="5">
        <v>2107865.7999999998</v>
      </c>
      <c r="G27" s="5">
        <f t="shared" ref="G27" si="29">D27-E27</f>
        <v>936063.44</v>
      </c>
    </row>
    <row r="28" spans="1:7" x14ac:dyDescent="0.2">
      <c r="A28" s="22" t="s">
        <v>152</v>
      </c>
      <c r="B28" s="5">
        <v>1054867.99</v>
      </c>
      <c r="C28" s="5">
        <v>396905.66</v>
      </c>
      <c r="D28" s="5">
        <f t="shared" ref="D28" si="30">B28+C28</f>
        <v>1451773.65</v>
      </c>
      <c r="E28" s="5">
        <v>934206.33</v>
      </c>
      <c r="F28" s="5">
        <v>934206.33</v>
      </c>
      <c r="G28" s="5">
        <f t="shared" ref="G28" si="31">D28-E28</f>
        <v>517567.31999999995</v>
      </c>
    </row>
    <row r="29" spans="1:7" x14ac:dyDescent="0.2">
      <c r="A29" s="22" t="s">
        <v>153</v>
      </c>
      <c r="B29" s="5">
        <v>1137016.4099999999</v>
      </c>
      <c r="C29" s="5">
        <v>145290.75</v>
      </c>
      <c r="D29" s="5">
        <f t="shared" ref="D29" si="32">B29+C29</f>
        <v>1282307.1599999999</v>
      </c>
      <c r="E29" s="5">
        <v>790414.33</v>
      </c>
      <c r="F29" s="5">
        <v>790414.33</v>
      </c>
      <c r="G29" s="5">
        <f t="shared" ref="G29" si="33">D29-E29</f>
        <v>491892.82999999996</v>
      </c>
    </row>
    <row r="30" spans="1:7" x14ac:dyDescent="0.2">
      <c r="A30" s="22" t="s">
        <v>154</v>
      </c>
      <c r="B30" s="5">
        <v>574013.67000000004</v>
      </c>
      <c r="C30" s="5">
        <v>59866.04</v>
      </c>
      <c r="D30" s="5">
        <f t="shared" ref="D30" si="34">B30+C30</f>
        <v>633879.71000000008</v>
      </c>
      <c r="E30" s="5">
        <v>330661.53999999998</v>
      </c>
      <c r="F30" s="5">
        <v>330661.53999999998</v>
      </c>
      <c r="G30" s="5">
        <f t="shared" ref="G30" si="35">D30-E30</f>
        <v>303218.1700000001</v>
      </c>
    </row>
    <row r="31" spans="1:7" x14ac:dyDescent="0.2">
      <c r="A31" s="22" t="s">
        <v>155</v>
      </c>
      <c r="B31" s="5">
        <v>113904326.95</v>
      </c>
      <c r="C31" s="5">
        <v>69869757.819999993</v>
      </c>
      <c r="D31" s="5">
        <f t="shared" ref="D31" si="36">B31+C31</f>
        <v>183774084.76999998</v>
      </c>
      <c r="E31" s="5">
        <v>129890884.58</v>
      </c>
      <c r="F31" s="5">
        <v>118859921.06</v>
      </c>
      <c r="G31" s="5">
        <f t="shared" ref="G31" si="37">D31-E31</f>
        <v>53883200.189999983</v>
      </c>
    </row>
    <row r="32" spans="1:7" x14ac:dyDescent="0.2">
      <c r="A32" s="22" t="s">
        <v>156</v>
      </c>
      <c r="B32" s="5">
        <v>1114748.33</v>
      </c>
      <c r="C32" s="5">
        <v>171430.17</v>
      </c>
      <c r="D32" s="5">
        <f t="shared" ref="D32" si="38">B32+C32</f>
        <v>1286178.5</v>
      </c>
      <c r="E32" s="5">
        <v>802727.71</v>
      </c>
      <c r="F32" s="5">
        <v>802727.71</v>
      </c>
      <c r="G32" s="5">
        <f t="shared" ref="G32" si="39">D32-E32</f>
        <v>483450.79000000004</v>
      </c>
    </row>
    <row r="33" spans="1:7" x14ac:dyDescent="0.2">
      <c r="A33" s="22" t="s">
        <v>157</v>
      </c>
      <c r="B33" s="5">
        <v>747932.06</v>
      </c>
      <c r="C33" s="5">
        <v>68770.19</v>
      </c>
      <c r="D33" s="5">
        <f t="shared" ref="D33" si="40">B33+C33</f>
        <v>816702.25</v>
      </c>
      <c r="E33" s="5">
        <v>457294.14</v>
      </c>
      <c r="F33" s="5">
        <v>457294.14</v>
      </c>
      <c r="G33" s="5">
        <f t="shared" ref="G33" si="41">D33-E33</f>
        <v>359408.11</v>
      </c>
    </row>
    <row r="34" spans="1:7" x14ac:dyDescent="0.2">
      <c r="A34" s="22" t="s">
        <v>158</v>
      </c>
      <c r="B34" s="5">
        <v>30352120.670000002</v>
      </c>
      <c r="C34" s="5">
        <v>1052212.6499999999</v>
      </c>
      <c r="D34" s="5">
        <f t="shared" ref="D34" si="42">B34+C34</f>
        <v>31404333.32</v>
      </c>
      <c r="E34" s="5">
        <v>22597705.739999998</v>
      </c>
      <c r="F34" s="5">
        <v>22573741.649999999</v>
      </c>
      <c r="G34" s="5">
        <f t="shared" ref="G34" si="43">D34-E34</f>
        <v>8806627.5800000019</v>
      </c>
    </row>
    <row r="35" spans="1:7" x14ac:dyDescent="0.2">
      <c r="A35" s="22" t="s">
        <v>159</v>
      </c>
      <c r="B35" s="5">
        <v>2607873.35</v>
      </c>
      <c r="C35" s="5">
        <v>390714.36</v>
      </c>
      <c r="D35" s="5">
        <f t="shared" ref="D35" si="44">B35+C35</f>
        <v>2998587.71</v>
      </c>
      <c r="E35" s="5">
        <v>1874007.98</v>
      </c>
      <c r="F35" s="5">
        <v>1845450.38</v>
      </c>
      <c r="G35" s="5">
        <f t="shared" ref="G35" si="45">D35-E35</f>
        <v>1124579.73</v>
      </c>
    </row>
    <row r="36" spans="1:7" x14ac:dyDescent="0.2">
      <c r="A36" s="22" t="s">
        <v>160</v>
      </c>
      <c r="B36" s="5">
        <v>8501913.5999999996</v>
      </c>
      <c r="C36" s="5">
        <v>-1278137.53</v>
      </c>
      <c r="D36" s="5">
        <f t="shared" ref="D36" si="46">B36+C36</f>
        <v>7223776.0699999994</v>
      </c>
      <c r="E36" s="5">
        <v>4768449.71</v>
      </c>
      <c r="F36" s="5">
        <v>4757981.3099999996</v>
      </c>
      <c r="G36" s="5">
        <f t="shared" ref="G36" si="47">D36-E36</f>
        <v>2455326.3599999994</v>
      </c>
    </row>
    <row r="37" spans="1:7" x14ac:dyDescent="0.2">
      <c r="A37" s="22" t="s">
        <v>161</v>
      </c>
      <c r="B37" s="5">
        <v>4819644.92</v>
      </c>
      <c r="C37" s="5">
        <v>187558.83</v>
      </c>
      <c r="D37" s="5">
        <f t="shared" ref="D37" si="48">B37+C37</f>
        <v>5007203.75</v>
      </c>
      <c r="E37" s="5">
        <v>2863260.87</v>
      </c>
      <c r="F37" s="5">
        <v>2732840.77</v>
      </c>
      <c r="G37" s="5">
        <f t="shared" ref="G37" si="49">D37-E37</f>
        <v>2143942.88</v>
      </c>
    </row>
    <row r="38" spans="1:7" x14ac:dyDescent="0.2">
      <c r="A38" s="22" t="s">
        <v>162</v>
      </c>
      <c r="B38" s="5">
        <v>11474795.9</v>
      </c>
      <c r="C38" s="5">
        <v>774358.12</v>
      </c>
      <c r="D38" s="5">
        <f t="shared" ref="D38" si="50">B38+C38</f>
        <v>12249154.02</v>
      </c>
      <c r="E38" s="5">
        <v>8261295.75</v>
      </c>
      <c r="F38" s="5">
        <v>7967991.3700000001</v>
      </c>
      <c r="G38" s="5">
        <f t="shared" ref="G38" si="51">D38-E38</f>
        <v>3987858.2699999996</v>
      </c>
    </row>
    <row r="39" spans="1:7" x14ac:dyDescent="0.2">
      <c r="A39" s="22" t="s">
        <v>163</v>
      </c>
      <c r="B39" s="5">
        <v>3561242.85</v>
      </c>
      <c r="C39" s="5">
        <v>-174102.04</v>
      </c>
      <c r="D39" s="5">
        <f t="shared" ref="D39" si="52">B39+C39</f>
        <v>3387140.81</v>
      </c>
      <c r="E39" s="5">
        <v>2234474.69</v>
      </c>
      <c r="F39" s="5">
        <v>2189359.6800000002</v>
      </c>
      <c r="G39" s="5">
        <f t="shared" ref="G39" si="53">D39-E39</f>
        <v>1152666.1200000001</v>
      </c>
    </row>
    <row r="40" spans="1:7" x14ac:dyDescent="0.2">
      <c r="A40" s="22" t="s">
        <v>164</v>
      </c>
      <c r="B40" s="5">
        <v>908820.63</v>
      </c>
      <c r="C40" s="5">
        <v>125579.09</v>
      </c>
      <c r="D40" s="5">
        <f t="shared" ref="D40" si="54">B40+C40</f>
        <v>1034399.72</v>
      </c>
      <c r="E40" s="5">
        <v>616784.80000000005</v>
      </c>
      <c r="F40" s="5">
        <v>616784.80000000005</v>
      </c>
      <c r="G40" s="5">
        <f t="shared" ref="G40" si="55">D40-E40</f>
        <v>417614.91999999993</v>
      </c>
    </row>
    <row r="41" spans="1:7" x14ac:dyDescent="0.2">
      <c r="A41" s="22" t="s">
        <v>165</v>
      </c>
      <c r="B41" s="5">
        <v>28493947.690000001</v>
      </c>
      <c r="C41" s="5">
        <v>-396064.74</v>
      </c>
      <c r="D41" s="5">
        <f t="shared" ref="D41" si="56">B41+C41</f>
        <v>28097882.950000003</v>
      </c>
      <c r="E41" s="5">
        <v>14269959.210000001</v>
      </c>
      <c r="F41" s="5">
        <v>13746065.76</v>
      </c>
      <c r="G41" s="5">
        <f t="shared" ref="G41" si="57">D41-E41</f>
        <v>13827923.740000002</v>
      </c>
    </row>
    <row r="42" spans="1:7" x14ac:dyDescent="0.2">
      <c r="A42" s="22" t="s">
        <v>166</v>
      </c>
      <c r="B42" s="5">
        <v>621362.81000000006</v>
      </c>
      <c r="C42" s="5">
        <v>87036.18</v>
      </c>
      <c r="D42" s="5">
        <f t="shared" ref="D42" si="58">B42+C42</f>
        <v>708398.99</v>
      </c>
      <c r="E42" s="5">
        <v>427552.99</v>
      </c>
      <c r="F42" s="5">
        <v>427552.99</v>
      </c>
      <c r="G42" s="5">
        <f t="shared" ref="G42" si="59">D42-E42</f>
        <v>280846</v>
      </c>
    </row>
    <row r="43" spans="1:7" x14ac:dyDescent="0.2">
      <c r="A43" s="22" t="s">
        <v>167</v>
      </c>
      <c r="B43" s="5">
        <v>2824481.1</v>
      </c>
      <c r="C43" s="5">
        <v>1823424.33</v>
      </c>
      <c r="D43" s="5">
        <f t="shared" ref="D43" si="60">B43+C43</f>
        <v>4647905.43</v>
      </c>
      <c r="E43" s="5">
        <v>1951307.35</v>
      </c>
      <c r="F43" s="5">
        <v>1894575.92</v>
      </c>
      <c r="G43" s="5">
        <f t="shared" ref="G43" si="61">D43-E43</f>
        <v>2696598.0799999996</v>
      </c>
    </row>
    <row r="44" spans="1:7" x14ac:dyDescent="0.2">
      <c r="A44" s="22" t="s">
        <v>168</v>
      </c>
      <c r="B44" s="5">
        <v>479604.6</v>
      </c>
      <c r="C44" s="5">
        <v>-170726.53</v>
      </c>
      <c r="D44" s="5">
        <f t="shared" ref="D44" si="62">B44+C44</f>
        <v>308878.06999999995</v>
      </c>
      <c r="E44" s="5">
        <v>179317.09</v>
      </c>
      <c r="F44" s="5">
        <v>179317.09</v>
      </c>
      <c r="G44" s="5">
        <f t="shared" ref="G44" si="63">D44-E44</f>
        <v>129560.97999999995</v>
      </c>
    </row>
    <row r="45" spans="1:7" x14ac:dyDescent="0.2">
      <c r="A45" s="22" t="s">
        <v>169</v>
      </c>
      <c r="B45" s="5">
        <v>20039093.079999998</v>
      </c>
      <c r="C45" s="5">
        <v>-445639.25</v>
      </c>
      <c r="D45" s="5">
        <f t="shared" ref="D45" si="64">B45+C45</f>
        <v>19593453.829999998</v>
      </c>
      <c r="E45" s="5">
        <v>13310392.5</v>
      </c>
      <c r="F45" s="5">
        <v>13154259.380000001</v>
      </c>
      <c r="G45" s="5">
        <f t="shared" ref="G45" si="65">D45-E45</f>
        <v>6283061.3299999982</v>
      </c>
    </row>
    <row r="46" spans="1:7" x14ac:dyDescent="0.2">
      <c r="A46" s="22" t="s">
        <v>170</v>
      </c>
      <c r="B46" s="5">
        <v>1962638.14</v>
      </c>
      <c r="C46" s="5">
        <v>-123941.61</v>
      </c>
      <c r="D46" s="5">
        <f t="shared" ref="D46" si="66">B46+C46</f>
        <v>1838696.5299999998</v>
      </c>
      <c r="E46" s="5">
        <v>1298456.6399999999</v>
      </c>
      <c r="F46" s="5">
        <v>1291792.23</v>
      </c>
      <c r="G46" s="5">
        <f t="shared" ref="G46" si="67">D46-E46</f>
        <v>540239.8899999999</v>
      </c>
    </row>
    <row r="47" spans="1:7" x14ac:dyDescent="0.2">
      <c r="A47" s="22" t="s">
        <v>171</v>
      </c>
      <c r="B47" s="5">
        <v>667908.1</v>
      </c>
      <c r="C47" s="5">
        <v>222621.22</v>
      </c>
      <c r="D47" s="5">
        <f t="shared" ref="D47" si="68">B47+C47</f>
        <v>890529.32</v>
      </c>
      <c r="E47" s="5">
        <v>450339.63</v>
      </c>
      <c r="F47" s="5">
        <v>450339.63</v>
      </c>
      <c r="G47" s="5">
        <f t="shared" ref="G47" si="69">D47-E47</f>
        <v>440189.68999999994</v>
      </c>
    </row>
    <row r="48" spans="1:7" x14ac:dyDescent="0.2">
      <c r="A48" s="22" t="s">
        <v>172</v>
      </c>
      <c r="B48" s="5">
        <v>2317146.2400000002</v>
      </c>
      <c r="C48" s="5">
        <v>-889138.55</v>
      </c>
      <c r="D48" s="5">
        <f t="shared" ref="D48" si="70">B48+C48</f>
        <v>1428007.6900000002</v>
      </c>
      <c r="E48" s="5">
        <v>869515.47</v>
      </c>
      <c r="F48" s="5">
        <v>869515.47</v>
      </c>
      <c r="G48" s="5">
        <f t="shared" ref="G48" si="71">D48-E48</f>
        <v>558492.2200000002</v>
      </c>
    </row>
    <row r="49" spans="1:7" x14ac:dyDescent="0.2">
      <c r="A49" s="22" t="s">
        <v>173</v>
      </c>
      <c r="B49" s="5">
        <v>344037.6</v>
      </c>
      <c r="C49" s="5">
        <v>70321.740000000005</v>
      </c>
      <c r="D49" s="5">
        <f t="shared" ref="D49" si="72">B49+C49</f>
        <v>414359.33999999997</v>
      </c>
      <c r="E49" s="5">
        <v>255459.83</v>
      </c>
      <c r="F49" s="5">
        <v>255459.83</v>
      </c>
      <c r="G49" s="5">
        <f t="shared" ref="G49" si="73">D49-E49</f>
        <v>158899.50999999998</v>
      </c>
    </row>
    <row r="50" spans="1:7" x14ac:dyDescent="0.2">
      <c r="A50" s="22" t="s">
        <v>174</v>
      </c>
      <c r="B50" s="5">
        <v>451914.01</v>
      </c>
      <c r="C50" s="5">
        <v>38230.82</v>
      </c>
      <c r="D50" s="5">
        <f t="shared" ref="D50" si="74">B50+C50</f>
        <v>490144.83</v>
      </c>
      <c r="E50" s="5">
        <v>300137.88</v>
      </c>
      <c r="F50" s="5">
        <v>300137.88</v>
      </c>
      <c r="G50" s="5">
        <f t="shared" ref="G50" si="75">D50-E50</f>
        <v>190006.95</v>
      </c>
    </row>
    <row r="51" spans="1:7" x14ac:dyDescent="0.2">
      <c r="A51" s="22" t="s">
        <v>175</v>
      </c>
      <c r="B51" s="5">
        <v>438214.05</v>
      </c>
      <c r="C51" s="5">
        <v>69680.639999999999</v>
      </c>
      <c r="D51" s="5">
        <f t="shared" ref="D51" si="76">B51+C51</f>
        <v>507894.69</v>
      </c>
      <c r="E51" s="5">
        <v>259967.07</v>
      </c>
      <c r="F51" s="5">
        <v>259967.07</v>
      </c>
      <c r="G51" s="5">
        <f t="shared" ref="G51" si="77">D51-E51</f>
        <v>247927.62</v>
      </c>
    </row>
    <row r="52" spans="1:7" x14ac:dyDescent="0.2">
      <c r="A52" s="22" t="s">
        <v>176</v>
      </c>
      <c r="B52" s="5">
        <v>2169270.2999999998</v>
      </c>
      <c r="C52" s="5">
        <v>-865116.84</v>
      </c>
      <c r="D52" s="5">
        <f t="shared" ref="D52" si="78">B52+C52</f>
        <v>1304153.46</v>
      </c>
      <c r="E52" s="5">
        <v>969196.48</v>
      </c>
      <c r="F52" s="5">
        <v>964928.92</v>
      </c>
      <c r="G52" s="5">
        <f t="shared" ref="G52" si="79">D52-E52</f>
        <v>334956.98</v>
      </c>
    </row>
    <row r="53" spans="1:7" x14ac:dyDescent="0.2">
      <c r="A53" s="22" t="s">
        <v>177</v>
      </c>
      <c r="B53" s="5">
        <v>1905786</v>
      </c>
      <c r="C53" s="5">
        <v>97730.45</v>
      </c>
      <c r="D53" s="5">
        <f t="shared" ref="D53" si="80">B53+C53</f>
        <v>2003516.45</v>
      </c>
      <c r="E53" s="5">
        <v>1164783.96</v>
      </c>
      <c r="F53" s="5">
        <v>1152295.96</v>
      </c>
      <c r="G53" s="5">
        <f t="shared" ref="G53" si="81">D53-E53</f>
        <v>838732.49</v>
      </c>
    </row>
    <row r="54" spans="1:7" x14ac:dyDescent="0.2">
      <c r="A54" s="22" t="s">
        <v>178</v>
      </c>
      <c r="B54" s="5">
        <v>2439440.9500000002</v>
      </c>
      <c r="C54" s="5">
        <v>-112144.49</v>
      </c>
      <c r="D54" s="5">
        <f t="shared" ref="D54" si="82">B54+C54</f>
        <v>2327296.46</v>
      </c>
      <c r="E54" s="5">
        <v>1392149.75</v>
      </c>
      <c r="F54" s="5">
        <v>1381607.83</v>
      </c>
      <c r="G54" s="5">
        <f t="shared" ref="G54" si="83">D54-E54</f>
        <v>935146.71</v>
      </c>
    </row>
    <row r="55" spans="1:7" x14ac:dyDescent="0.2">
      <c r="A55" s="22" t="s">
        <v>179</v>
      </c>
      <c r="B55" s="5">
        <v>2002798.61</v>
      </c>
      <c r="C55" s="5">
        <v>290094.98</v>
      </c>
      <c r="D55" s="5">
        <f t="shared" ref="D55" si="84">B55+C55</f>
        <v>2292893.59</v>
      </c>
      <c r="E55" s="5">
        <v>1408933.21</v>
      </c>
      <c r="F55" s="5">
        <v>1403555.54</v>
      </c>
      <c r="G55" s="5">
        <f t="shared" ref="G55" si="85">D55-E55</f>
        <v>883960.37999999989</v>
      </c>
    </row>
    <row r="56" spans="1:7" x14ac:dyDescent="0.2">
      <c r="A56" s="22" t="s">
        <v>180</v>
      </c>
      <c r="B56" s="5">
        <v>319868.34000000003</v>
      </c>
      <c r="C56" s="5">
        <v>556699.03</v>
      </c>
      <c r="D56" s="5">
        <f t="shared" ref="D56" si="86">B56+C56</f>
        <v>876567.37000000011</v>
      </c>
      <c r="E56" s="5">
        <v>575884.75</v>
      </c>
      <c r="F56" s="5">
        <v>574389.88</v>
      </c>
      <c r="G56" s="5">
        <f t="shared" ref="G56" si="87">D56-E56</f>
        <v>300682.62000000011</v>
      </c>
    </row>
    <row r="57" spans="1:7" x14ac:dyDescent="0.2">
      <c r="A57" s="22" t="s">
        <v>181</v>
      </c>
      <c r="B57" s="5">
        <v>11467820</v>
      </c>
      <c r="C57" s="5">
        <v>0</v>
      </c>
      <c r="D57" s="5">
        <f t="shared" ref="D57" si="88">B57+C57</f>
        <v>11467820</v>
      </c>
      <c r="E57" s="5">
        <v>7850910</v>
      </c>
      <c r="F57" s="5">
        <v>7850910</v>
      </c>
      <c r="G57" s="5">
        <f t="shared" ref="G57" si="89">D57-E57</f>
        <v>3616910</v>
      </c>
    </row>
    <row r="58" spans="1:7" x14ac:dyDescent="0.2">
      <c r="A58" s="22"/>
      <c r="B58" s="5"/>
      <c r="C58" s="5"/>
      <c r="D58" s="5"/>
      <c r="E58" s="5"/>
      <c r="F58" s="5"/>
      <c r="G58" s="5"/>
    </row>
    <row r="59" spans="1:7" x14ac:dyDescent="0.2">
      <c r="A59" s="11" t="s">
        <v>50</v>
      </c>
      <c r="B59" s="16">
        <f t="shared" ref="B59:G59" si="90">SUM(B7:B58)</f>
        <v>347773102.45000005</v>
      </c>
      <c r="C59" s="16">
        <f t="shared" si="90"/>
        <v>80837317.310000002</v>
      </c>
      <c r="D59" s="16">
        <f t="shared" si="90"/>
        <v>428610419.75999975</v>
      </c>
      <c r="E59" s="16">
        <f t="shared" si="90"/>
        <v>297157288.50999999</v>
      </c>
      <c r="F59" s="16">
        <f t="shared" si="90"/>
        <v>282465438.06</v>
      </c>
      <c r="G59" s="16">
        <f t="shared" si="90"/>
        <v>131453131.24999999</v>
      </c>
    </row>
    <row r="62" spans="1:7" ht="45" customHeight="1" x14ac:dyDescent="0.2">
      <c r="A62" s="46" t="s">
        <v>183</v>
      </c>
      <c r="B62" s="47"/>
      <c r="C62" s="47"/>
      <c r="D62" s="47"/>
      <c r="E62" s="47"/>
      <c r="F62" s="47"/>
      <c r="G62" s="48"/>
    </row>
    <row r="63" spans="1:7" ht="15" customHeight="1" x14ac:dyDescent="0.2">
      <c r="A63" s="36"/>
      <c r="B63" s="35"/>
      <c r="C63" s="35"/>
      <c r="D63" s="35"/>
      <c r="E63" s="35"/>
      <c r="F63" s="35"/>
      <c r="G63" s="37"/>
    </row>
    <row r="64" spans="1:7" x14ac:dyDescent="0.2">
      <c r="A64" s="31"/>
      <c r="B64" s="28"/>
      <c r="C64" s="29"/>
      <c r="D64" s="40" t="s">
        <v>57</v>
      </c>
      <c r="E64" s="29"/>
      <c r="F64" s="30"/>
      <c r="G64" s="43" t="s">
        <v>56</v>
      </c>
    </row>
    <row r="65" spans="1:7" ht="20.399999999999999" x14ac:dyDescent="0.2">
      <c r="A65" s="27" t="s">
        <v>51</v>
      </c>
      <c r="B65" s="2" t="s">
        <v>52</v>
      </c>
      <c r="C65" s="2" t="s">
        <v>117</v>
      </c>
      <c r="D65" s="2" t="s">
        <v>53</v>
      </c>
      <c r="E65" s="2" t="s">
        <v>54</v>
      </c>
      <c r="F65" s="2" t="s">
        <v>55</v>
      </c>
      <c r="G65" s="44"/>
    </row>
    <row r="66" spans="1:7" x14ac:dyDescent="0.2">
      <c r="A66" s="32"/>
      <c r="B66" s="3">
        <v>1</v>
      </c>
      <c r="C66" s="3">
        <v>2</v>
      </c>
      <c r="D66" s="3" t="s">
        <v>118</v>
      </c>
      <c r="E66" s="3">
        <v>4</v>
      </c>
      <c r="F66" s="3">
        <v>5</v>
      </c>
      <c r="G66" s="3" t="s">
        <v>119</v>
      </c>
    </row>
    <row r="67" spans="1:7" x14ac:dyDescent="0.2">
      <c r="A67" s="33"/>
      <c r="B67" s="34"/>
      <c r="C67" s="34"/>
      <c r="D67" s="34"/>
      <c r="E67" s="34"/>
      <c r="F67" s="34"/>
      <c r="G67" s="34"/>
    </row>
    <row r="68" spans="1:7" x14ac:dyDescent="0.2">
      <c r="A68" s="23" t="s">
        <v>8</v>
      </c>
      <c r="B68" s="5">
        <v>0</v>
      </c>
      <c r="C68" s="5">
        <v>0</v>
      </c>
      <c r="D68" s="5">
        <f>B68+C68</f>
        <v>0</v>
      </c>
      <c r="E68" s="5">
        <v>0</v>
      </c>
      <c r="F68" s="5">
        <v>0</v>
      </c>
      <c r="G68" s="5">
        <f>D68-E68</f>
        <v>0</v>
      </c>
    </row>
    <row r="69" spans="1:7" x14ac:dyDescent="0.2">
      <c r="A69" s="23" t="s">
        <v>9</v>
      </c>
      <c r="B69" s="5">
        <v>0</v>
      </c>
      <c r="C69" s="5">
        <v>0</v>
      </c>
      <c r="D69" s="5">
        <f t="shared" ref="D69:D71" si="91">B69+C69</f>
        <v>0</v>
      </c>
      <c r="E69" s="5">
        <v>0</v>
      </c>
      <c r="F69" s="5">
        <v>0</v>
      </c>
      <c r="G69" s="5">
        <f t="shared" ref="G69:G71" si="92">D69-E69</f>
        <v>0</v>
      </c>
    </row>
    <row r="70" spans="1:7" x14ac:dyDescent="0.2">
      <c r="A70" s="23" t="s">
        <v>10</v>
      </c>
      <c r="B70" s="5">
        <v>0</v>
      </c>
      <c r="C70" s="5">
        <v>0</v>
      </c>
      <c r="D70" s="5">
        <f t="shared" si="91"/>
        <v>0</v>
      </c>
      <c r="E70" s="5">
        <v>0</v>
      </c>
      <c r="F70" s="5">
        <v>0</v>
      </c>
      <c r="G70" s="5">
        <f t="shared" si="92"/>
        <v>0</v>
      </c>
    </row>
    <row r="71" spans="1:7" x14ac:dyDescent="0.2">
      <c r="A71" s="23" t="s">
        <v>121</v>
      </c>
      <c r="B71" s="5">
        <v>0</v>
      </c>
      <c r="C71" s="5">
        <v>0</v>
      </c>
      <c r="D71" s="5">
        <f t="shared" si="91"/>
        <v>0</v>
      </c>
      <c r="E71" s="5">
        <v>0</v>
      </c>
      <c r="F71" s="5">
        <v>0</v>
      </c>
      <c r="G71" s="5">
        <f t="shared" si="92"/>
        <v>0</v>
      </c>
    </row>
    <row r="72" spans="1:7" x14ac:dyDescent="0.2">
      <c r="A72" s="23"/>
      <c r="B72" s="5"/>
      <c r="C72" s="5"/>
      <c r="D72" s="5"/>
      <c r="E72" s="5"/>
      <c r="F72" s="5"/>
      <c r="G72" s="5"/>
    </row>
    <row r="73" spans="1:7" x14ac:dyDescent="0.2">
      <c r="A73" s="11" t="s">
        <v>50</v>
      </c>
      <c r="B73" s="16">
        <f t="shared" ref="B73:G73" si="93">SUM(B68:B71)</f>
        <v>0</v>
      </c>
      <c r="C73" s="16">
        <f t="shared" si="93"/>
        <v>0</v>
      </c>
      <c r="D73" s="16">
        <f t="shared" si="93"/>
        <v>0</v>
      </c>
      <c r="E73" s="16">
        <f t="shared" si="93"/>
        <v>0</v>
      </c>
      <c r="F73" s="16">
        <f t="shared" si="93"/>
        <v>0</v>
      </c>
      <c r="G73" s="16">
        <f t="shared" si="93"/>
        <v>0</v>
      </c>
    </row>
    <row r="76" spans="1:7" ht="45" customHeight="1" x14ac:dyDescent="0.2">
      <c r="A76" s="45" t="s">
        <v>184</v>
      </c>
      <c r="B76" s="41"/>
      <c r="C76" s="41"/>
      <c r="D76" s="41"/>
      <c r="E76" s="41"/>
      <c r="F76" s="41"/>
      <c r="G76" s="42"/>
    </row>
    <row r="77" spans="1:7" x14ac:dyDescent="0.2">
      <c r="A77" s="31"/>
      <c r="B77" s="28"/>
      <c r="C77" s="29"/>
      <c r="D77" s="40" t="s">
        <v>57</v>
      </c>
      <c r="E77" s="29"/>
      <c r="F77" s="30"/>
      <c r="G77" s="43" t="s">
        <v>56</v>
      </c>
    </row>
    <row r="78" spans="1:7" ht="20.399999999999999" x14ac:dyDescent="0.2">
      <c r="A78" s="27" t="s">
        <v>51</v>
      </c>
      <c r="B78" s="2" t="s">
        <v>52</v>
      </c>
      <c r="C78" s="2" t="s">
        <v>117</v>
      </c>
      <c r="D78" s="2" t="s">
        <v>53</v>
      </c>
      <c r="E78" s="2" t="s">
        <v>54</v>
      </c>
      <c r="F78" s="2" t="s">
        <v>55</v>
      </c>
      <c r="G78" s="44"/>
    </row>
    <row r="79" spans="1:7" x14ac:dyDescent="0.2">
      <c r="A79" s="32"/>
      <c r="B79" s="3">
        <v>1</v>
      </c>
      <c r="C79" s="3">
        <v>2</v>
      </c>
      <c r="D79" s="3" t="s">
        <v>118</v>
      </c>
      <c r="E79" s="3">
        <v>4</v>
      </c>
      <c r="F79" s="3">
        <v>5</v>
      </c>
      <c r="G79" s="3" t="s">
        <v>119</v>
      </c>
    </row>
    <row r="80" spans="1:7" x14ac:dyDescent="0.2">
      <c r="A80" s="33"/>
      <c r="B80" s="34"/>
      <c r="C80" s="34"/>
      <c r="D80" s="34"/>
      <c r="E80" s="34"/>
      <c r="F80" s="34"/>
      <c r="G80" s="34"/>
    </row>
    <row r="81" spans="1:7" x14ac:dyDescent="0.2">
      <c r="A81" s="24" t="s">
        <v>12</v>
      </c>
      <c r="B81" s="5">
        <v>11467820</v>
      </c>
      <c r="C81" s="5">
        <v>0</v>
      </c>
      <c r="D81" s="5">
        <f t="shared" ref="D81:D93" si="94">B81+C81</f>
        <v>11467820</v>
      </c>
      <c r="E81" s="5">
        <v>7850910</v>
      </c>
      <c r="F81" s="5">
        <v>7850910</v>
      </c>
      <c r="G81" s="5">
        <f t="shared" ref="G81:G93" si="95">D81-E81</f>
        <v>3616910</v>
      </c>
    </row>
    <row r="82" spans="1:7" x14ac:dyDescent="0.2">
      <c r="A82" s="24"/>
      <c r="B82" s="5"/>
      <c r="C82" s="5"/>
      <c r="D82" s="5"/>
      <c r="E82" s="5"/>
      <c r="F82" s="5"/>
      <c r="G82" s="5"/>
    </row>
    <row r="83" spans="1:7" x14ac:dyDescent="0.2">
      <c r="A83" s="24" t="s">
        <v>11</v>
      </c>
      <c r="B83" s="5">
        <v>0</v>
      </c>
      <c r="C83" s="5">
        <v>0</v>
      </c>
      <c r="D83" s="5">
        <f t="shared" si="94"/>
        <v>0</v>
      </c>
      <c r="E83" s="5">
        <v>0</v>
      </c>
      <c r="F83" s="5">
        <v>0</v>
      </c>
      <c r="G83" s="5">
        <f t="shared" si="95"/>
        <v>0</v>
      </c>
    </row>
    <row r="84" spans="1:7" x14ac:dyDescent="0.2">
      <c r="A84" s="24"/>
      <c r="B84" s="5"/>
      <c r="C84" s="5"/>
      <c r="D84" s="5"/>
      <c r="E84" s="5"/>
      <c r="F84" s="5"/>
      <c r="G84" s="5"/>
    </row>
    <row r="85" spans="1:7" ht="20.399999999999999" x14ac:dyDescent="0.2">
      <c r="A85" s="24" t="s">
        <v>13</v>
      </c>
      <c r="B85" s="5">
        <v>0</v>
      </c>
      <c r="C85" s="5">
        <v>0</v>
      </c>
      <c r="D85" s="5">
        <f t="shared" si="94"/>
        <v>0</v>
      </c>
      <c r="E85" s="5">
        <v>0</v>
      </c>
      <c r="F85" s="5">
        <v>0</v>
      </c>
      <c r="G85" s="5">
        <f t="shared" si="95"/>
        <v>0</v>
      </c>
    </row>
    <row r="86" spans="1:7" x14ac:dyDescent="0.2">
      <c r="A86" s="24"/>
      <c r="B86" s="5"/>
      <c r="C86" s="5"/>
      <c r="D86" s="5"/>
      <c r="E86" s="5"/>
      <c r="F86" s="5"/>
      <c r="G86" s="5"/>
    </row>
    <row r="87" spans="1:7" x14ac:dyDescent="0.2">
      <c r="A87" s="24" t="s">
        <v>25</v>
      </c>
      <c r="B87" s="5">
        <v>0</v>
      </c>
      <c r="C87" s="5">
        <v>0</v>
      </c>
      <c r="D87" s="5">
        <f t="shared" si="94"/>
        <v>0</v>
      </c>
      <c r="E87" s="5">
        <v>0</v>
      </c>
      <c r="F87" s="5">
        <v>0</v>
      </c>
      <c r="G87" s="5">
        <f t="shared" si="95"/>
        <v>0</v>
      </c>
    </row>
    <row r="88" spans="1:7" x14ac:dyDescent="0.2">
      <c r="A88" s="24"/>
      <c r="B88" s="5"/>
      <c r="C88" s="5"/>
      <c r="D88" s="5"/>
      <c r="E88" s="5"/>
      <c r="F88" s="5"/>
      <c r="G88" s="5"/>
    </row>
    <row r="89" spans="1:7" ht="20.399999999999999" x14ac:dyDescent="0.2">
      <c r="A89" s="24" t="s">
        <v>26</v>
      </c>
      <c r="B89" s="5">
        <v>0</v>
      </c>
      <c r="C89" s="5">
        <v>0</v>
      </c>
      <c r="D89" s="5">
        <f t="shared" si="94"/>
        <v>0</v>
      </c>
      <c r="E89" s="5">
        <v>0</v>
      </c>
      <c r="F89" s="5">
        <v>0</v>
      </c>
      <c r="G89" s="5">
        <f t="shared" si="95"/>
        <v>0</v>
      </c>
    </row>
    <row r="90" spans="1:7" x14ac:dyDescent="0.2">
      <c r="A90" s="24"/>
      <c r="B90" s="5"/>
      <c r="C90" s="5"/>
      <c r="D90" s="5"/>
      <c r="E90" s="5"/>
      <c r="F90" s="5"/>
      <c r="G90" s="5"/>
    </row>
    <row r="91" spans="1:7" x14ac:dyDescent="0.2">
      <c r="A91" s="24" t="s">
        <v>128</v>
      </c>
      <c r="B91" s="5">
        <v>0</v>
      </c>
      <c r="C91" s="5">
        <v>0</v>
      </c>
      <c r="D91" s="5">
        <f t="shared" si="94"/>
        <v>0</v>
      </c>
      <c r="E91" s="5">
        <v>0</v>
      </c>
      <c r="F91" s="5">
        <v>0</v>
      </c>
      <c r="G91" s="5">
        <f t="shared" si="95"/>
        <v>0</v>
      </c>
    </row>
    <row r="92" spans="1:7" x14ac:dyDescent="0.2">
      <c r="A92" s="24"/>
      <c r="B92" s="5"/>
      <c r="C92" s="5"/>
      <c r="D92" s="5"/>
      <c r="E92" s="5"/>
      <c r="F92" s="5"/>
      <c r="G92" s="5"/>
    </row>
    <row r="93" spans="1:7" x14ac:dyDescent="0.2">
      <c r="A93" s="24" t="s">
        <v>14</v>
      </c>
      <c r="B93" s="5">
        <v>0</v>
      </c>
      <c r="C93" s="5">
        <v>0</v>
      </c>
      <c r="D93" s="5">
        <f t="shared" si="94"/>
        <v>0</v>
      </c>
      <c r="E93" s="5">
        <v>0</v>
      </c>
      <c r="F93" s="5">
        <v>0</v>
      </c>
      <c r="G93" s="5">
        <f t="shared" si="95"/>
        <v>0</v>
      </c>
    </row>
    <row r="94" spans="1:7" x14ac:dyDescent="0.2">
      <c r="A94" s="24"/>
      <c r="B94" s="5"/>
      <c r="C94" s="5"/>
      <c r="D94" s="5"/>
      <c r="E94" s="5"/>
      <c r="F94" s="5"/>
      <c r="G94" s="5"/>
    </row>
    <row r="95" spans="1:7" x14ac:dyDescent="0.2">
      <c r="A95" s="11" t="s">
        <v>50</v>
      </c>
      <c r="B95" s="16">
        <f t="shared" ref="B95:G95" si="96">SUM(B81:B93)</f>
        <v>11467820</v>
      </c>
      <c r="C95" s="16">
        <f t="shared" si="96"/>
        <v>0</v>
      </c>
      <c r="D95" s="16">
        <f t="shared" si="96"/>
        <v>11467820</v>
      </c>
      <c r="E95" s="16">
        <f t="shared" si="96"/>
        <v>7850910</v>
      </c>
      <c r="F95" s="16">
        <f t="shared" si="96"/>
        <v>7850910</v>
      </c>
      <c r="G95" s="16">
        <f t="shared" si="96"/>
        <v>3616910</v>
      </c>
    </row>
    <row r="97" spans="1:1" x14ac:dyDescent="0.2">
      <c r="A97" s="1" t="s">
        <v>120</v>
      </c>
    </row>
  </sheetData>
  <sheetProtection formatCells="0" formatColumns="0" formatRows="0" insertRows="0" deleteRows="0" autoFilter="0"/>
  <mergeCells count="6">
    <mergeCell ref="G3:G4"/>
    <mergeCell ref="A1:G1"/>
    <mergeCell ref="A62:G62"/>
    <mergeCell ref="G77:G78"/>
    <mergeCell ref="G64:G65"/>
    <mergeCell ref="A76:G76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showGridLines="0" tabSelected="1" topLeftCell="A34" workbookViewId="0">
      <selection sqref="A1:G1"/>
    </sheetView>
  </sheetViews>
  <sheetFormatPr baseColWidth="10" defaultColWidth="12" defaultRowHeight="10.199999999999999" x14ac:dyDescent="0.2"/>
  <cols>
    <col min="1" max="1" width="79" style="1" customWidth="1"/>
    <col min="2" max="7" width="18.28515625" style="1" customWidth="1"/>
    <col min="8" max="16384" width="12" style="1"/>
  </cols>
  <sheetData>
    <row r="1" spans="1:7" ht="50.1" customHeight="1" x14ac:dyDescent="0.2">
      <c r="A1" s="45" t="s">
        <v>185</v>
      </c>
      <c r="B1" s="41"/>
      <c r="C1" s="41"/>
      <c r="D1" s="41"/>
      <c r="E1" s="41"/>
      <c r="F1" s="41"/>
      <c r="G1" s="42"/>
    </row>
    <row r="2" spans="1:7" x14ac:dyDescent="0.2">
      <c r="A2" s="31"/>
      <c r="B2" s="28"/>
      <c r="C2" s="29"/>
      <c r="D2" s="26" t="s">
        <v>57</v>
      </c>
      <c r="E2" s="29"/>
      <c r="F2" s="30"/>
      <c r="G2" s="43" t="s">
        <v>56</v>
      </c>
    </row>
    <row r="3" spans="1:7" ht="24.9" customHeight="1" x14ac:dyDescent="0.2">
      <c r="A3" s="27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44"/>
    </row>
    <row r="4" spans="1:7" x14ac:dyDescent="0.2">
      <c r="A4" s="32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8" t="s">
        <v>15</v>
      </c>
      <c r="B6" s="13">
        <f t="shared" ref="B6:G6" si="0">SUM(B7:B14)</f>
        <v>120789712.34999999</v>
      </c>
      <c r="C6" s="13">
        <f t="shared" si="0"/>
        <v>7767290.9800000014</v>
      </c>
      <c r="D6" s="13">
        <f t="shared" si="0"/>
        <v>128557003.33</v>
      </c>
      <c r="E6" s="13">
        <f t="shared" si="0"/>
        <v>95118506.359999985</v>
      </c>
      <c r="F6" s="13">
        <f t="shared" si="0"/>
        <v>92862945.450000003</v>
      </c>
      <c r="G6" s="13">
        <f t="shared" si="0"/>
        <v>33438496.969999999</v>
      </c>
    </row>
    <row r="7" spans="1:7" x14ac:dyDescent="0.2">
      <c r="A7" s="25" t="s">
        <v>40</v>
      </c>
      <c r="B7" s="5">
        <v>10240553.140000001</v>
      </c>
      <c r="C7" s="5">
        <v>399716.73</v>
      </c>
      <c r="D7" s="5">
        <f>B7+C7</f>
        <v>10640269.870000001</v>
      </c>
      <c r="E7" s="5">
        <v>7029819.0199999996</v>
      </c>
      <c r="F7" s="5">
        <v>7003095.8300000001</v>
      </c>
      <c r="G7" s="5">
        <f>D7-E7</f>
        <v>3610450.8500000015</v>
      </c>
    </row>
    <row r="8" spans="1:7" x14ac:dyDescent="0.2">
      <c r="A8" s="25" t="s">
        <v>16</v>
      </c>
      <c r="B8" s="5">
        <v>738277.23</v>
      </c>
      <c r="C8" s="5">
        <v>599998.65</v>
      </c>
      <c r="D8" s="5">
        <f t="shared" ref="D8:D14" si="1">B8+C8</f>
        <v>1338275.8799999999</v>
      </c>
      <c r="E8" s="5">
        <v>858905.93</v>
      </c>
      <c r="F8" s="5">
        <v>857411.06</v>
      </c>
      <c r="G8" s="5">
        <f t="shared" ref="G8:G14" si="2">D8-E8</f>
        <v>479369.94999999984</v>
      </c>
    </row>
    <row r="9" spans="1:7" x14ac:dyDescent="0.2">
      <c r="A9" s="25" t="s">
        <v>122</v>
      </c>
      <c r="B9" s="5">
        <v>35603211.770000003</v>
      </c>
      <c r="C9" s="5">
        <v>5995495.0700000003</v>
      </c>
      <c r="D9" s="5">
        <f t="shared" si="1"/>
        <v>41598706.840000004</v>
      </c>
      <c r="E9" s="5">
        <v>32185886.32</v>
      </c>
      <c r="F9" s="5">
        <v>30209067.649999999</v>
      </c>
      <c r="G9" s="5">
        <f t="shared" si="2"/>
        <v>9412820.5200000033</v>
      </c>
    </row>
    <row r="10" spans="1:7" x14ac:dyDescent="0.2">
      <c r="A10" s="25" t="s">
        <v>3</v>
      </c>
      <c r="B10" s="5">
        <v>2930566.01</v>
      </c>
      <c r="C10" s="5">
        <v>86603.11</v>
      </c>
      <c r="D10" s="5">
        <f t="shared" si="1"/>
        <v>3017169.1199999996</v>
      </c>
      <c r="E10" s="5">
        <v>2122696.7999999998</v>
      </c>
      <c r="F10" s="5">
        <v>2114565.64</v>
      </c>
      <c r="G10" s="5">
        <f t="shared" si="2"/>
        <v>894472.31999999983</v>
      </c>
    </row>
    <row r="11" spans="1:7" x14ac:dyDescent="0.2">
      <c r="A11" s="25" t="s">
        <v>22</v>
      </c>
      <c r="B11" s="5">
        <v>21219022.170000002</v>
      </c>
      <c r="C11" s="5">
        <v>1015581.48</v>
      </c>
      <c r="D11" s="5">
        <f t="shared" si="1"/>
        <v>22234603.650000002</v>
      </c>
      <c r="E11" s="5">
        <v>18271506.73</v>
      </c>
      <c r="F11" s="5">
        <v>18207764.890000001</v>
      </c>
      <c r="G11" s="5">
        <f t="shared" si="2"/>
        <v>3963096.9200000018</v>
      </c>
    </row>
    <row r="12" spans="1:7" x14ac:dyDescent="0.2">
      <c r="A12" s="25" t="s">
        <v>17</v>
      </c>
      <c r="B12" s="5">
        <v>0</v>
      </c>
      <c r="C12" s="5">
        <v>0</v>
      </c>
      <c r="D12" s="5">
        <f t="shared" si="1"/>
        <v>0</v>
      </c>
      <c r="E12" s="5">
        <v>0</v>
      </c>
      <c r="F12" s="5">
        <v>0</v>
      </c>
      <c r="G12" s="5">
        <f t="shared" si="2"/>
        <v>0</v>
      </c>
    </row>
    <row r="13" spans="1:7" x14ac:dyDescent="0.2">
      <c r="A13" s="25" t="s">
        <v>41</v>
      </c>
      <c r="B13" s="5">
        <v>41461907.619999997</v>
      </c>
      <c r="C13" s="5">
        <v>164789.48000000001</v>
      </c>
      <c r="D13" s="5">
        <f t="shared" si="1"/>
        <v>41626697.099999994</v>
      </c>
      <c r="E13" s="5">
        <v>29240163.43</v>
      </c>
      <c r="F13" s="5">
        <v>29177173.34</v>
      </c>
      <c r="G13" s="5">
        <f t="shared" si="2"/>
        <v>12386533.669999994</v>
      </c>
    </row>
    <row r="14" spans="1:7" x14ac:dyDescent="0.2">
      <c r="A14" s="25" t="s">
        <v>18</v>
      </c>
      <c r="B14" s="5">
        <v>8596174.4100000001</v>
      </c>
      <c r="C14" s="5">
        <v>-494893.54</v>
      </c>
      <c r="D14" s="5">
        <f t="shared" si="1"/>
        <v>8101280.8700000001</v>
      </c>
      <c r="E14" s="5">
        <v>5409528.1299999999</v>
      </c>
      <c r="F14" s="5">
        <v>5293867.04</v>
      </c>
      <c r="G14" s="5">
        <f t="shared" si="2"/>
        <v>2691752.74</v>
      </c>
    </row>
    <row r="15" spans="1:7" x14ac:dyDescent="0.2">
      <c r="A15" s="25"/>
      <c r="B15" s="5"/>
      <c r="C15" s="5"/>
      <c r="D15" s="5"/>
      <c r="E15" s="5"/>
      <c r="F15" s="5"/>
      <c r="G15" s="5"/>
    </row>
    <row r="16" spans="1:7" x14ac:dyDescent="0.2">
      <c r="A16" s="8" t="s">
        <v>19</v>
      </c>
      <c r="B16" s="13">
        <f t="shared" ref="B16:G16" si="3">SUM(B17:B23)</f>
        <v>221898288.12</v>
      </c>
      <c r="C16" s="13">
        <f t="shared" si="3"/>
        <v>72315933.219999999</v>
      </c>
      <c r="D16" s="13">
        <f t="shared" si="3"/>
        <v>294214221.33999997</v>
      </c>
      <c r="E16" s="13">
        <f t="shared" si="3"/>
        <v>198755589.04000002</v>
      </c>
      <c r="F16" s="13">
        <f t="shared" si="3"/>
        <v>186335210.53999999</v>
      </c>
      <c r="G16" s="13">
        <f t="shared" si="3"/>
        <v>95458632.299999982</v>
      </c>
    </row>
    <row r="17" spans="1:7" x14ac:dyDescent="0.2">
      <c r="A17" s="25" t="s">
        <v>42</v>
      </c>
      <c r="B17" s="5">
        <v>7383894.2599999998</v>
      </c>
      <c r="C17" s="5">
        <v>7961805.7300000004</v>
      </c>
      <c r="D17" s="5">
        <f>B17+C17</f>
        <v>15345699.99</v>
      </c>
      <c r="E17" s="5">
        <v>9880337.0299999993</v>
      </c>
      <c r="F17" s="5">
        <v>9823605.5999999996</v>
      </c>
      <c r="G17" s="5">
        <f t="shared" ref="G17:G23" si="4">D17-E17</f>
        <v>5465362.9600000009</v>
      </c>
    </row>
    <row r="18" spans="1:7" x14ac:dyDescent="0.2">
      <c r="A18" s="25" t="s">
        <v>27</v>
      </c>
      <c r="B18" s="5">
        <v>181914721.34999999</v>
      </c>
      <c r="C18" s="5">
        <v>63007227.729999997</v>
      </c>
      <c r="D18" s="5">
        <f t="shared" ref="D18:D23" si="5">B18+C18</f>
        <v>244921949.07999998</v>
      </c>
      <c r="E18" s="5">
        <v>163197797.49000001</v>
      </c>
      <c r="F18" s="5">
        <v>152091984.59</v>
      </c>
      <c r="G18" s="5">
        <f t="shared" si="4"/>
        <v>81724151.589999974</v>
      </c>
    </row>
    <row r="19" spans="1:7" x14ac:dyDescent="0.2">
      <c r="A19" s="25" t="s">
        <v>20</v>
      </c>
      <c r="B19" s="5">
        <v>0</v>
      </c>
      <c r="C19" s="5">
        <v>0</v>
      </c>
      <c r="D19" s="5">
        <f t="shared" si="5"/>
        <v>0</v>
      </c>
      <c r="E19" s="5">
        <v>0</v>
      </c>
      <c r="F19" s="5">
        <v>0</v>
      </c>
      <c r="G19" s="5">
        <f t="shared" si="4"/>
        <v>0</v>
      </c>
    </row>
    <row r="20" spans="1:7" x14ac:dyDescent="0.2">
      <c r="A20" s="25" t="s">
        <v>43</v>
      </c>
      <c r="B20" s="5">
        <v>17045683.43</v>
      </c>
      <c r="C20" s="5">
        <v>1884854.62</v>
      </c>
      <c r="D20" s="5">
        <f t="shared" si="5"/>
        <v>18930538.050000001</v>
      </c>
      <c r="E20" s="5">
        <v>15509237.300000001</v>
      </c>
      <c r="F20" s="5">
        <v>14255670.689999999</v>
      </c>
      <c r="G20" s="5">
        <f t="shared" si="4"/>
        <v>3421300.75</v>
      </c>
    </row>
    <row r="21" spans="1:7" x14ac:dyDescent="0.2">
      <c r="A21" s="25" t="s">
        <v>44</v>
      </c>
      <c r="B21" s="5">
        <v>2169270.2999999998</v>
      </c>
      <c r="C21" s="5">
        <v>-865116.84</v>
      </c>
      <c r="D21" s="5">
        <f t="shared" si="5"/>
        <v>1304153.46</v>
      </c>
      <c r="E21" s="5">
        <v>969196.48</v>
      </c>
      <c r="F21" s="5">
        <v>964928.92</v>
      </c>
      <c r="G21" s="5">
        <f t="shared" si="4"/>
        <v>334956.98</v>
      </c>
    </row>
    <row r="22" spans="1:7" x14ac:dyDescent="0.2">
      <c r="A22" s="25" t="s">
        <v>45</v>
      </c>
      <c r="B22" s="5">
        <v>11467820</v>
      </c>
      <c r="C22" s="5">
        <v>0</v>
      </c>
      <c r="D22" s="5">
        <f t="shared" si="5"/>
        <v>11467820</v>
      </c>
      <c r="E22" s="5">
        <v>7850910</v>
      </c>
      <c r="F22" s="5">
        <v>7850910</v>
      </c>
      <c r="G22" s="5">
        <f t="shared" si="4"/>
        <v>3616910</v>
      </c>
    </row>
    <row r="23" spans="1:7" x14ac:dyDescent="0.2">
      <c r="A23" s="25" t="s">
        <v>4</v>
      </c>
      <c r="B23" s="5">
        <v>1916898.78</v>
      </c>
      <c r="C23" s="5">
        <v>327161.98</v>
      </c>
      <c r="D23" s="5">
        <f t="shared" si="5"/>
        <v>2244060.7599999998</v>
      </c>
      <c r="E23" s="5">
        <v>1348110.74</v>
      </c>
      <c r="F23" s="5">
        <v>1348110.74</v>
      </c>
      <c r="G23" s="5">
        <f t="shared" si="4"/>
        <v>895950.01999999979</v>
      </c>
    </row>
    <row r="24" spans="1:7" x14ac:dyDescent="0.2">
      <c r="A24" s="25"/>
      <c r="B24" s="5"/>
      <c r="C24" s="5"/>
      <c r="D24" s="5"/>
      <c r="E24" s="5"/>
      <c r="F24" s="5"/>
      <c r="G24" s="5"/>
    </row>
    <row r="25" spans="1:7" x14ac:dyDescent="0.2">
      <c r="A25" s="8" t="s">
        <v>46</v>
      </c>
      <c r="B25" s="13">
        <f t="shared" ref="B25:G25" si="6">SUM(B26:B34)</f>
        <v>5085101.9800000004</v>
      </c>
      <c r="C25" s="13">
        <f t="shared" si="6"/>
        <v>754093.11</v>
      </c>
      <c r="D25" s="13">
        <f t="shared" si="6"/>
        <v>5839195.0899999999</v>
      </c>
      <c r="E25" s="13">
        <f t="shared" si="6"/>
        <v>3283193.11</v>
      </c>
      <c r="F25" s="13">
        <f t="shared" si="6"/>
        <v>3267282.0700000003</v>
      </c>
      <c r="G25" s="13">
        <f t="shared" si="6"/>
        <v>2556001.9800000004</v>
      </c>
    </row>
    <row r="26" spans="1:7" x14ac:dyDescent="0.2">
      <c r="A26" s="25" t="s">
        <v>28</v>
      </c>
      <c r="B26" s="5">
        <v>3224451.62</v>
      </c>
      <c r="C26" s="5">
        <v>35348.080000000002</v>
      </c>
      <c r="D26" s="5">
        <f>B26+C26</f>
        <v>3259799.7</v>
      </c>
      <c r="E26" s="5">
        <v>1962679.96</v>
      </c>
      <c r="F26" s="5">
        <v>1955215.3600000001</v>
      </c>
      <c r="G26" s="5">
        <f t="shared" ref="G26:G34" si="7">D26-E26</f>
        <v>1297119.7400000002</v>
      </c>
    </row>
    <row r="27" spans="1:7" x14ac:dyDescent="0.2">
      <c r="A27" s="25" t="s">
        <v>23</v>
      </c>
      <c r="B27" s="5">
        <v>95172</v>
      </c>
      <c r="C27" s="5">
        <v>-95172</v>
      </c>
      <c r="D27" s="5">
        <f t="shared" ref="D27:D34" si="8">B27+C27</f>
        <v>0</v>
      </c>
      <c r="E27" s="5">
        <v>0</v>
      </c>
      <c r="F27" s="5">
        <v>0</v>
      </c>
      <c r="G27" s="5">
        <f t="shared" si="7"/>
        <v>0</v>
      </c>
    </row>
    <row r="28" spans="1:7" x14ac:dyDescent="0.2">
      <c r="A28" s="25" t="s">
        <v>29</v>
      </c>
      <c r="B28" s="5">
        <v>0</v>
      </c>
      <c r="C28" s="5">
        <v>0</v>
      </c>
      <c r="D28" s="5">
        <f t="shared" si="8"/>
        <v>0</v>
      </c>
      <c r="E28" s="5">
        <v>0</v>
      </c>
      <c r="F28" s="5">
        <v>0</v>
      </c>
      <c r="G28" s="5">
        <f t="shared" si="7"/>
        <v>0</v>
      </c>
    </row>
    <row r="29" spans="1:7" x14ac:dyDescent="0.2">
      <c r="A29" s="25" t="s">
        <v>47</v>
      </c>
      <c r="B29" s="5">
        <v>0</v>
      </c>
      <c r="C29" s="5">
        <v>0</v>
      </c>
      <c r="D29" s="5">
        <f t="shared" si="8"/>
        <v>0</v>
      </c>
      <c r="E29" s="5">
        <v>0</v>
      </c>
      <c r="F29" s="5">
        <v>0</v>
      </c>
      <c r="G29" s="5">
        <f t="shared" si="7"/>
        <v>0</v>
      </c>
    </row>
    <row r="30" spans="1:7" x14ac:dyDescent="0.2">
      <c r="A30" s="25" t="s">
        <v>21</v>
      </c>
      <c r="B30" s="5">
        <v>0</v>
      </c>
      <c r="C30" s="5">
        <v>0</v>
      </c>
      <c r="D30" s="5">
        <f t="shared" si="8"/>
        <v>0</v>
      </c>
      <c r="E30" s="5">
        <v>0</v>
      </c>
      <c r="F30" s="5">
        <v>0</v>
      </c>
      <c r="G30" s="5">
        <f t="shared" si="7"/>
        <v>0</v>
      </c>
    </row>
    <row r="31" spans="1:7" x14ac:dyDescent="0.2">
      <c r="A31" s="25" t="s">
        <v>5</v>
      </c>
      <c r="B31" s="5">
        <v>0</v>
      </c>
      <c r="C31" s="5">
        <v>0</v>
      </c>
      <c r="D31" s="5">
        <f t="shared" si="8"/>
        <v>0</v>
      </c>
      <c r="E31" s="5">
        <v>0</v>
      </c>
      <c r="F31" s="5">
        <v>0</v>
      </c>
      <c r="G31" s="5">
        <f t="shared" si="7"/>
        <v>0</v>
      </c>
    </row>
    <row r="32" spans="1:7" x14ac:dyDescent="0.2">
      <c r="A32" s="25" t="s">
        <v>6</v>
      </c>
      <c r="B32" s="5">
        <v>1765478.36</v>
      </c>
      <c r="C32" s="5">
        <v>813917.03</v>
      </c>
      <c r="D32" s="5">
        <f t="shared" si="8"/>
        <v>2579395.39</v>
      </c>
      <c r="E32" s="5">
        <v>1320513.1499999999</v>
      </c>
      <c r="F32" s="5">
        <v>1312066.71</v>
      </c>
      <c r="G32" s="5">
        <f t="shared" si="7"/>
        <v>1258882.2400000002</v>
      </c>
    </row>
    <row r="33" spans="1:7" x14ac:dyDescent="0.2">
      <c r="A33" s="25" t="s">
        <v>48</v>
      </c>
      <c r="B33" s="5">
        <v>0</v>
      </c>
      <c r="C33" s="5">
        <v>0</v>
      </c>
      <c r="D33" s="5">
        <f t="shared" si="8"/>
        <v>0</v>
      </c>
      <c r="E33" s="5">
        <v>0</v>
      </c>
      <c r="F33" s="5">
        <v>0</v>
      </c>
      <c r="G33" s="5">
        <f t="shared" si="7"/>
        <v>0</v>
      </c>
    </row>
    <row r="34" spans="1:7" x14ac:dyDescent="0.2">
      <c r="A34" s="25" t="s">
        <v>30</v>
      </c>
      <c r="B34" s="5">
        <v>0</v>
      </c>
      <c r="C34" s="5">
        <v>0</v>
      </c>
      <c r="D34" s="5">
        <f t="shared" si="8"/>
        <v>0</v>
      </c>
      <c r="E34" s="5">
        <v>0</v>
      </c>
      <c r="F34" s="5">
        <v>0</v>
      </c>
      <c r="G34" s="5">
        <f t="shared" si="7"/>
        <v>0</v>
      </c>
    </row>
    <row r="35" spans="1:7" x14ac:dyDescent="0.2">
      <c r="A35" s="25"/>
      <c r="B35" s="5"/>
      <c r="C35" s="5"/>
      <c r="D35" s="5"/>
      <c r="E35" s="5"/>
      <c r="F35" s="5"/>
      <c r="G35" s="5"/>
    </row>
    <row r="36" spans="1:7" x14ac:dyDescent="0.2">
      <c r="A36" s="8" t="s">
        <v>31</v>
      </c>
      <c r="B36" s="13">
        <f t="shared" ref="B36:G36" si="9">SUM(B37:B40)</f>
        <v>0</v>
      </c>
      <c r="C36" s="13">
        <f t="shared" si="9"/>
        <v>0</v>
      </c>
      <c r="D36" s="13">
        <f t="shared" si="9"/>
        <v>0</v>
      </c>
      <c r="E36" s="13">
        <f t="shared" si="9"/>
        <v>0</v>
      </c>
      <c r="F36" s="13">
        <f t="shared" si="9"/>
        <v>0</v>
      </c>
      <c r="G36" s="13">
        <f t="shared" si="9"/>
        <v>0</v>
      </c>
    </row>
    <row r="37" spans="1:7" x14ac:dyDescent="0.2">
      <c r="A37" s="25" t="s">
        <v>49</v>
      </c>
      <c r="B37" s="5">
        <v>0</v>
      </c>
      <c r="C37" s="5">
        <v>0</v>
      </c>
      <c r="D37" s="5">
        <f>B37+C37</f>
        <v>0</v>
      </c>
      <c r="E37" s="5">
        <v>0</v>
      </c>
      <c r="F37" s="5">
        <v>0</v>
      </c>
      <c r="G37" s="5">
        <f t="shared" ref="G37:G40" si="10">D37-E37</f>
        <v>0</v>
      </c>
    </row>
    <row r="38" spans="1:7" ht="11.25" customHeight="1" x14ac:dyDescent="0.2">
      <c r="A38" s="25" t="s">
        <v>24</v>
      </c>
      <c r="B38" s="5">
        <v>0</v>
      </c>
      <c r="C38" s="5">
        <v>0</v>
      </c>
      <c r="D38" s="5">
        <f t="shared" ref="D38:D40" si="11">B38+C38</f>
        <v>0</v>
      </c>
      <c r="E38" s="5">
        <v>0</v>
      </c>
      <c r="F38" s="5">
        <v>0</v>
      </c>
      <c r="G38" s="5">
        <f t="shared" si="10"/>
        <v>0</v>
      </c>
    </row>
    <row r="39" spans="1:7" x14ac:dyDescent="0.2">
      <c r="A39" s="25" t="s">
        <v>32</v>
      </c>
      <c r="B39" s="5">
        <v>0</v>
      </c>
      <c r="C39" s="5">
        <v>0</v>
      </c>
      <c r="D39" s="5">
        <f t="shared" si="11"/>
        <v>0</v>
      </c>
      <c r="E39" s="5">
        <v>0</v>
      </c>
      <c r="F39" s="5">
        <v>0</v>
      </c>
      <c r="G39" s="5">
        <f t="shared" si="10"/>
        <v>0</v>
      </c>
    </row>
    <row r="40" spans="1:7" x14ac:dyDescent="0.2">
      <c r="A40" s="25" t="s">
        <v>7</v>
      </c>
      <c r="B40" s="5">
        <v>0</v>
      </c>
      <c r="C40" s="5">
        <v>0</v>
      </c>
      <c r="D40" s="5">
        <f t="shared" si="11"/>
        <v>0</v>
      </c>
      <c r="E40" s="5">
        <v>0</v>
      </c>
      <c r="F40" s="5">
        <v>0</v>
      </c>
      <c r="G40" s="5">
        <f t="shared" si="10"/>
        <v>0</v>
      </c>
    </row>
    <row r="41" spans="1:7" x14ac:dyDescent="0.2">
      <c r="A41" s="25"/>
      <c r="B41" s="5"/>
      <c r="C41" s="5"/>
      <c r="D41" s="5"/>
      <c r="E41" s="5"/>
      <c r="F41" s="5"/>
      <c r="G41" s="5"/>
    </row>
    <row r="42" spans="1:7" x14ac:dyDescent="0.2">
      <c r="A42" s="11" t="s">
        <v>50</v>
      </c>
      <c r="B42" s="16">
        <f t="shared" ref="B42:G42" si="12">SUM(B36+B25+B16+B6)</f>
        <v>347773102.44999999</v>
      </c>
      <c r="C42" s="16">
        <f t="shared" si="12"/>
        <v>80837317.310000002</v>
      </c>
      <c r="D42" s="16">
        <f t="shared" si="12"/>
        <v>428610419.75999993</v>
      </c>
      <c r="E42" s="16">
        <f t="shared" si="12"/>
        <v>297157288.50999999</v>
      </c>
      <c r="F42" s="16">
        <f t="shared" si="12"/>
        <v>282465438.06</v>
      </c>
      <c r="G42" s="16">
        <f t="shared" si="12"/>
        <v>131453131.24999999</v>
      </c>
    </row>
    <row r="44" spans="1:7" x14ac:dyDescent="0.2">
      <c r="A44" s="1" t="s">
        <v>120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PROPIETARIO</cp:lastModifiedBy>
  <cp:lastPrinted>2018-07-14T22:21:14Z</cp:lastPrinted>
  <dcterms:created xsi:type="dcterms:W3CDTF">2014-02-10T03:37:14Z</dcterms:created>
  <dcterms:modified xsi:type="dcterms:W3CDTF">2024-10-09T09:10:35Z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